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6"/>
  </bookViews>
  <sheets>
    <sheet name="جدول 1" sheetId="1" r:id="rId1"/>
    <sheet name="جدول 2" sheetId="2" r:id="rId2"/>
    <sheet name="جدول 3" sheetId="3" r:id="rId3"/>
    <sheet name="جدول 4" sheetId="4" r:id="rId4"/>
    <sheet name="جدول 5" sheetId="5" r:id="rId5"/>
    <sheet name="جدول 6" sheetId="6" r:id="rId6"/>
    <sheet name="جدول 7" sheetId="7" r:id="rId7"/>
  </sheets>
  <calcPr calcId="145621"/>
</workbook>
</file>

<file path=xl/calcChain.xml><?xml version="1.0" encoding="utf-8"?>
<calcChain xmlns="http://schemas.openxmlformats.org/spreadsheetml/2006/main">
  <c r="E26" i="7" l="1"/>
  <c r="H25" i="7"/>
  <c r="I25" i="7" s="1"/>
  <c r="F25" i="7"/>
  <c r="E25" i="7"/>
  <c r="D25" i="7"/>
  <c r="I24" i="7"/>
  <c r="F24" i="7"/>
  <c r="F26" i="7" s="1"/>
  <c r="E24" i="7"/>
  <c r="D24" i="7"/>
  <c r="H23" i="7"/>
  <c r="H26" i="7" s="1"/>
  <c r="G23" i="7"/>
  <c r="G26" i="7" s="1"/>
  <c r="I26" i="7" s="1"/>
  <c r="F23" i="7"/>
  <c r="E23" i="7"/>
  <c r="D23" i="7"/>
  <c r="D26" i="7" s="1"/>
  <c r="I22" i="7"/>
  <c r="I21" i="7"/>
  <c r="I20" i="7"/>
  <c r="G19" i="7"/>
  <c r="I19" i="7" s="1"/>
  <c r="I18" i="7"/>
  <c r="I17" i="7"/>
  <c r="I16" i="7"/>
  <c r="I15" i="7"/>
  <c r="I14" i="7"/>
  <c r="I13" i="7"/>
  <c r="I23" i="7" l="1"/>
  <c r="M27" i="6" l="1"/>
  <c r="L27" i="6"/>
  <c r="K27" i="6"/>
  <c r="J27" i="6"/>
  <c r="I27" i="6"/>
  <c r="H27" i="6"/>
  <c r="G27" i="6"/>
  <c r="F27" i="6"/>
  <c r="E27" i="6"/>
  <c r="D27" i="6"/>
  <c r="C27" i="6"/>
  <c r="B27" i="6"/>
  <c r="N27" i="6" s="1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O23" i="6" l="1"/>
  <c r="O19" i="6"/>
  <c r="O15" i="6"/>
  <c r="O24" i="6"/>
  <c r="O20" i="6"/>
  <c r="O16" i="6"/>
  <c r="O12" i="6"/>
  <c r="O26" i="6"/>
  <c r="O22" i="6"/>
  <c r="O18" i="6"/>
  <c r="O14" i="6"/>
  <c r="O25" i="6"/>
  <c r="O21" i="6"/>
  <c r="O17" i="6"/>
  <c r="O13" i="6"/>
  <c r="O27" i="6" l="1"/>
  <c r="H26" i="5"/>
  <c r="G26" i="5"/>
  <c r="F26" i="5"/>
  <c r="E26" i="5"/>
  <c r="D26" i="5"/>
  <c r="C26" i="5"/>
  <c r="B26" i="5"/>
  <c r="I25" i="5"/>
  <c r="I24" i="5"/>
  <c r="I23" i="5"/>
  <c r="I22" i="5"/>
  <c r="I21" i="5"/>
  <c r="I20" i="5"/>
  <c r="I19" i="5"/>
  <c r="I18" i="5"/>
  <c r="J18" i="5" s="1"/>
  <c r="I17" i="5"/>
  <c r="I16" i="5"/>
  <c r="I15" i="5"/>
  <c r="I14" i="5"/>
  <c r="J14" i="5" s="1"/>
  <c r="I13" i="5"/>
  <c r="I12" i="5"/>
  <c r="I11" i="5"/>
  <c r="I26" i="5" s="1"/>
  <c r="J12" i="5" l="1"/>
  <c r="J16" i="5"/>
  <c r="J20" i="5"/>
  <c r="J13" i="5"/>
  <c r="J17" i="5"/>
  <c r="J21" i="5"/>
  <c r="J25" i="5"/>
  <c r="J24" i="5"/>
  <c r="J22" i="5"/>
  <c r="J15" i="5"/>
  <c r="J19" i="5"/>
  <c r="J23" i="5"/>
  <c r="J11" i="5"/>
  <c r="J26" i="5" l="1"/>
  <c r="D14" i="1"/>
  <c r="E10" i="1" s="1"/>
  <c r="C14" i="1"/>
  <c r="E7" i="1" l="1"/>
  <c r="E11" i="1"/>
  <c r="E8" i="1"/>
  <c r="E12" i="1"/>
  <c r="E14" i="1" s="1"/>
  <c r="E9" i="1"/>
  <c r="E13" i="1"/>
</calcChain>
</file>

<file path=xl/sharedStrings.xml><?xml version="1.0" encoding="utf-8"?>
<sst xmlns="http://schemas.openxmlformats.org/spreadsheetml/2006/main" count="315" uniqueCount="147">
  <si>
    <t>الايرادات السنوية لنهري دجلة والفرات وروافده لسنة 2020</t>
  </si>
  <si>
    <r>
      <t xml:space="preserve"> جدول (</t>
    </r>
    <r>
      <rPr>
        <b/>
        <sz val="12"/>
        <color rgb="FF000000"/>
        <rFont val="Calibri"/>
        <family val="2"/>
      </rPr>
      <t>1</t>
    </r>
    <r>
      <rPr>
        <b/>
        <sz val="12"/>
        <color rgb="FF000000"/>
        <rFont val="Arial"/>
        <family val="2"/>
      </rPr>
      <t>)</t>
    </r>
  </si>
  <si>
    <t>النهر وروافده</t>
  </si>
  <si>
    <r>
      <t>الايراد السنوي ( مليار /م</t>
    </r>
    <r>
      <rPr>
        <b/>
        <sz val="10"/>
        <color rgb="FF000000"/>
        <rFont val="Arial"/>
        <family val="2"/>
      </rPr>
      <t>3</t>
    </r>
    <r>
      <rPr>
        <b/>
        <sz val="11"/>
        <color rgb="FF000000"/>
        <rFont val="Arial"/>
        <family val="2"/>
      </rPr>
      <t>) 2019</t>
    </r>
  </si>
  <si>
    <r>
      <t>الايراد السنوي (مليار /م</t>
    </r>
    <r>
      <rPr>
        <b/>
        <sz val="10"/>
        <color rgb="FF000000"/>
        <rFont val="Arial"/>
        <family val="2"/>
      </rPr>
      <t>3</t>
    </r>
    <r>
      <rPr>
        <b/>
        <sz val="11"/>
        <color rgb="FF000000"/>
        <rFont val="Arial"/>
        <family val="2"/>
      </rPr>
      <t>) 2020</t>
    </r>
  </si>
  <si>
    <t>النسبة %</t>
  </si>
  <si>
    <t>الطول (كم)</t>
  </si>
  <si>
    <t>دجلة الرئيس*</t>
  </si>
  <si>
    <t xml:space="preserve"> 1900منه (1418) داخل العراق </t>
  </si>
  <si>
    <t>الروافد</t>
  </si>
  <si>
    <t>الزاب الاعلى**</t>
  </si>
  <si>
    <t xml:space="preserve">الزاب الاسفل </t>
  </si>
  <si>
    <t>العظيم***</t>
  </si>
  <si>
    <t>ديالى</t>
  </si>
  <si>
    <t>مجموع ايرادات نهر دجلة وروافده</t>
  </si>
  <si>
    <t>-</t>
  </si>
  <si>
    <t>الفرات****</t>
  </si>
  <si>
    <t>2940منه (1160) داخل العراق</t>
  </si>
  <si>
    <t>المجموع الكلي لإيرادات نهري دجلة والفرات</t>
  </si>
  <si>
    <t xml:space="preserve">*الايراد السنوي لنهر دجلة يمثل كمية المياه الواردة الى العراق عند الحدود التركية   .       </t>
  </si>
  <si>
    <t xml:space="preserve">**ان ايرادات الزاب الاعلى تقديرية لعدم وجود رصودات فعلية كافية للتصريف.   </t>
  </si>
  <si>
    <t>***الايراد السنوي لنهر العظيم من داخل العراق فقط والبقية من المنبع الى المصب في نهر دجلة.</t>
  </si>
  <si>
    <t>**** الايراد السنوي لنهر الفرات يمثل المعدل بعد تشغيل منظومة السدود التركية السورية منذ عام 1994 .</t>
  </si>
  <si>
    <t>ج</t>
  </si>
  <si>
    <t>مؤشرات المياه الجوفية في العراق لسنة 2020</t>
  </si>
  <si>
    <t>جدول  (2)</t>
  </si>
  <si>
    <t xml:space="preserve">اسم المحافظة </t>
  </si>
  <si>
    <t>*عدد الآبار</t>
  </si>
  <si>
    <t>معدل الانتاجية لتر / ثا</t>
  </si>
  <si>
    <t>معدل الملوحة ملغم/لتر</t>
  </si>
  <si>
    <t>نينوى</t>
  </si>
  <si>
    <t>كركوك</t>
  </si>
  <si>
    <t xml:space="preserve">الانبار </t>
  </si>
  <si>
    <t>بغداد</t>
  </si>
  <si>
    <t>كربلاء</t>
  </si>
  <si>
    <t>واسط</t>
  </si>
  <si>
    <t>صلاح الدين</t>
  </si>
  <si>
    <t>النجف</t>
  </si>
  <si>
    <t>المثنى</t>
  </si>
  <si>
    <t>ذي قار</t>
  </si>
  <si>
    <t>ميسان</t>
  </si>
  <si>
    <t>البصرة</t>
  </si>
  <si>
    <t xml:space="preserve">*التباين الحاصل بأعداد الابار ناتج عن اختلاف الطلبات المقدمة من مجالس المحافظات وحسب الحاجة الفعلية للآبار لكل محافظة .
</t>
  </si>
  <si>
    <t>مواقع واستخدامات السدود والخزانات في العراق لسنة 2020</t>
  </si>
  <si>
    <r>
      <t xml:space="preserve"> </t>
    </r>
    <r>
      <rPr>
        <b/>
        <sz val="12"/>
        <color rgb="FF000000"/>
        <rFont val="Arial"/>
        <family val="2"/>
      </rPr>
      <t>جدول</t>
    </r>
    <r>
      <rPr>
        <b/>
        <sz val="12"/>
        <color rgb="FF000000"/>
        <rFont val="Calibri"/>
        <family val="2"/>
      </rPr>
      <t>(3)</t>
    </r>
  </si>
  <si>
    <t>السد او الخزان</t>
  </si>
  <si>
    <t>الموقع</t>
  </si>
  <si>
    <t>الاستخدامات</t>
  </si>
  <si>
    <r>
      <rPr>
        <b/>
        <sz val="10"/>
        <color rgb="FF000000"/>
        <rFont val="Arial"/>
        <family val="2"/>
        <scheme val="minor"/>
      </rPr>
      <t>*</t>
    </r>
    <r>
      <rPr>
        <b/>
        <sz val="11"/>
        <color rgb="FF000000"/>
        <rFont val="Arial"/>
        <family val="2"/>
        <scheme val="minor"/>
      </rPr>
      <t>الزراعة   والري</t>
    </r>
  </si>
  <si>
    <r>
      <rPr>
        <b/>
        <sz val="10"/>
        <color rgb="FF000000"/>
        <rFont val="Arial"/>
        <family val="2"/>
        <scheme val="minor"/>
      </rPr>
      <t>*</t>
    </r>
    <r>
      <rPr>
        <b/>
        <sz val="11"/>
        <color rgb="FF000000"/>
        <rFont val="Arial"/>
        <family val="2"/>
        <scheme val="minor"/>
      </rPr>
      <t>السيطرة على الفيضانات</t>
    </r>
  </si>
  <si>
    <r>
      <rPr>
        <b/>
        <sz val="10"/>
        <color rgb="FF000000"/>
        <rFont val="Arial"/>
        <family val="2"/>
        <scheme val="minor"/>
      </rPr>
      <t>**</t>
    </r>
    <r>
      <rPr>
        <b/>
        <sz val="11"/>
        <color rgb="FF000000"/>
        <rFont val="Arial"/>
        <family val="2"/>
        <scheme val="minor"/>
      </rPr>
      <t>توليد الطاقة الكهربائية الحد الاعلى (ميكا واط)</t>
    </r>
  </si>
  <si>
    <r>
      <rPr>
        <b/>
        <sz val="10"/>
        <color rgb="FF000000"/>
        <rFont val="Arial"/>
        <family val="2"/>
        <scheme val="minor"/>
      </rPr>
      <t>*</t>
    </r>
    <r>
      <rPr>
        <b/>
        <sz val="11"/>
        <color rgb="FF000000"/>
        <rFont val="Arial"/>
        <family val="2"/>
        <scheme val="minor"/>
      </rPr>
      <t>السياحة</t>
    </r>
  </si>
  <si>
    <r>
      <rPr>
        <b/>
        <sz val="10"/>
        <color rgb="FF000000"/>
        <rFont val="Arial"/>
        <family val="2"/>
        <scheme val="minor"/>
      </rPr>
      <t>*</t>
    </r>
    <r>
      <rPr>
        <b/>
        <sz val="11"/>
        <color rgb="FF000000"/>
        <rFont val="Arial"/>
        <family val="2"/>
        <scheme val="minor"/>
      </rPr>
      <t>اخرى</t>
    </r>
  </si>
  <si>
    <t>سد دهوك</t>
  </si>
  <si>
    <t>يقع على نهر دجلة بمسافة (2) كم شمال مدينة دهوك</t>
  </si>
  <si>
    <t>_</t>
  </si>
  <si>
    <t>سد الموصل</t>
  </si>
  <si>
    <t>يقع على نهر دجلة شمال مدينة الموصل بمسافة (60) كم</t>
  </si>
  <si>
    <t>سد دوكان</t>
  </si>
  <si>
    <t>يقع على نهر الزاب الاسفل على بعد (60) كم من الشمال الغربي لمدينة السليمانية</t>
  </si>
  <si>
    <t>سد العظيم</t>
  </si>
  <si>
    <t>يقع على نهر العظيم في (دمير قابو) وعلى بعد(1.5) كم مؤخرة مصب نهر طوزجاي</t>
  </si>
  <si>
    <t>سد دربندخان</t>
  </si>
  <si>
    <t>يقع على نهر ديالى عند مضيق دربندخان وعلى بعد (65) كم جنوب شرق مدينة السليمانية</t>
  </si>
  <si>
    <t>سد حمرين</t>
  </si>
  <si>
    <t>يقع على نهر ديالى بمسافة (8) كم من مدينة شمال سد ديالى</t>
  </si>
  <si>
    <t>سد حديثة</t>
  </si>
  <si>
    <t>يقع على نهر الفرات بمسافة (7) كم من مدينة حديثة</t>
  </si>
  <si>
    <t>خزان الثرثار</t>
  </si>
  <si>
    <t>تقع على بعد (160) كم الى الشمال الغربي من مدينة بغداد في اراضي الجزيرة الواقعة بين نهري دجلة والفرات</t>
  </si>
  <si>
    <t>خزان الحبانية</t>
  </si>
  <si>
    <t>تقع البحيرة على الضفة اليمنى من نهر الفرات جنوب شرق مدينة الرمادي</t>
  </si>
  <si>
    <t>*يشير رقم (1) الى استخدام السد او الخزان.</t>
  </si>
  <si>
    <t xml:space="preserve"> **تشير علامة (-) بعدم الاستخدام للأغراض المذكورة في اعلى الجدول لعدم وجود محطة او سياحة. </t>
  </si>
  <si>
    <t>منسوب السدود والخزانات لسنة 2020</t>
  </si>
  <si>
    <t>جدول (4)</t>
  </si>
  <si>
    <t xml:space="preserve">المنسوب الفيضاني (م) </t>
  </si>
  <si>
    <t xml:space="preserve">*المنسوب التشغيلي الاعتيادي (م) </t>
  </si>
  <si>
    <t xml:space="preserve"> ملاحظة /تم تحديد منسوب 323م فوق سطح البحر كأعلى منسوب من قبل المركز الوطني لإدارة الموارد 
 المائية لهذه السنة.
*تشير علامة (-) الى عدم توفر بيانات خلال سنة 2020 .</t>
  </si>
  <si>
    <t>أطوال المبازل حسب أنواعها على مستوى المحافظات لسنة 2020</t>
  </si>
  <si>
    <t xml:space="preserve"> جدول (5)</t>
  </si>
  <si>
    <t>المحافظة</t>
  </si>
  <si>
    <t>المبازل (كم.طول) الطول .كم</t>
  </si>
  <si>
    <t>الرئيسة</t>
  </si>
  <si>
    <t>الفرعية</t>
  </si>
  <si>
    <t>الثانوية</t>
  </si>
  <si>
    <t>المجمعة</t>
  </si>
  <si>
    <t>الحقلية</t>
  </si>
  <si>
    <t>الوديان</t>
  </si>
  <si>
    <t>الخلجان</t>
  </si>
  <si>
    <t>المجموع</t>
  </si>
  <si>
    <t>نسبة الاطوال %</t>
  </si>
  <si>
    <t>الانبار</t>
  </si>
  <si>
    <t>بابل</t>
  </si>
  <si>
    <t>القادسية</t>
  </si>
  <si>
    <t xml:space="preserve"> تشير علامة (-) الى عدم توفر بيانات خلال سنة 2020</t>
  </si>
  <si>
    <t>ملاحظة / نفس بيانات عام 2019 وذلك حسب كتاب وزارة الموارد المائية</t>
  </si>
  <si>
    <t>اطوال الجداول والقنوات حسب اصنافها  على مستوى المحافظات  لسنة 2020</t>
  </si>
  <si>
    <r>
      <t>جدول (6)</t>
    </r>
    <r>
      <rPr>
        <b/>
        <sz val="12"/>
        <color theme="1"/>
        <rFont val="Calibri"/>
        <family val="2"/>
      </rPr>
      <t xml:space="preserve">                </t>
    </r>
  </si>
  <si>
    <t xml:space="preserve">   المحافظة</t>
  </si>
  <si>
    <t>القنوات الحقلية</t>
  </si>
  <si>
    <t>نسبة اطوال الجداول %</t>
  </si>
  <si>
    <t>( كم . طول )</t>
  </si>
  <si>
    <t>( كم .طول )</t>
  </si>
  <si>
    <t>(كم . طول )</t>
  </si>
  <si>
    <t>مبطن</t>
  </si>
  <si>
    <t>ترابي</t>
  </si>
  <si>
    <t>اخرى</t>
  </si>
  <si>
    <t xml:space="preserve">  نينوى</t>
  </si>
  <si>
    <t xml:space="preserve">  كركوك</t>
  </si>
  <si>
    <t xml:space="preserve"> ديالى</t>
  </si>
  <si>
    <t xml:space="preserve">  الانبار</t>
  </si>
  <si>
    <t xml:space="preserve"> بغداد</t>
  </si>
  <si>
    <t xml:space="preserve">  بابل</t>
  </si>
  <si>
    <t xml:space="preserve">  كربلاء</t>
  </si>
  <si>
    <t xml:space="preserve">  واسط</t>
  </si>
  <si>
    <t xml:space="preserve">   صلاح الدين</t>
  </si>
  <si>
    <t xml:space="preserve">     النجف</t>
  </si>
  <si>
    <t xml:space="preserve">    القادسية</t>
  </si>
  <si>
    <t xml:space="preserve">    المثنى</t>
  </si>
  <si>
    <t xml:space="preserve">     ذي قار</t>
  </si>
  <si>
    <t xml:space="preserve">    ميسان</t>
  </si>
  <si>
    <t xml:space="preserve">    البصرة</t>
  </si>
  <si>
    <t xml:space="preserve">  المجموع</t>
  </si>
  <si>
    <t xml:space="preserve">الاغمار لمناطق الاهوار  في العراق لسنة 2020 </t>
  </si>
  <si>
    <t xml:space="preserve">  جدول (7)</t>
  </si>
  <si>
    <t>ت</t>
  </si>
  <si>
    <t>اسم الهور</t>
  </si>
  <si>
    <t>اسم المحافظة</t>
  </si>
  <si>
    <t>المساحة</t>
  </si>
  <si>
    <t>المساحة بعد الإنعاش</t>
  </si>
  <si>
    <t>مجموع المساحة المغمورة وغير المغمورة  (كم2)</t>
  </si>
  <si>
    <t>**النسبة المئوية للأغمار</t>
  </si>
  <si>
    <t>( كم2)</t>
  </si>
  <si>
    <t xml:space="preserve"> قبل التجفيف</t>
  </si>
  <si>
    <t>*المستبعدة من الاغمار</t>
  </si>
  <si>
    <t xml:space="preserve">غير المغمورة حالياً </t>
  </si>
  <si>
    <t xml:space="preserve">المغمورة حالياً </t>
  </si>
  <si>
    <t>(كم2)</t>
  </si>
  <si>
    <t>الحويزة</t>
  </si>
  <si>
    <t>الاهوار الوسطى (اهوار القرنة)</t>
  </si>
  <si>
    <t>ـ</t>
  </si>
  <si>
    <t>الحمار</t>
  </si>
  <si>
    <t>المجموع الكلي لكل محافظة</t>
  </si>
  <si>
    <t>المجموع الكلي للأهوار</t>
  </si>
  <si>
    <t>*الأراضي المستبعدة من الاغمار هي من الأراضي الزراعية والسكنية وتلك التي خصصت لوزارة النفط لوجود آبار نفطية فيها .</t>
  </si>
  <si>
    <t xml:space="preserve">**تم احتساب نسبة الاغمار من خلال (عمود المساحة المغمورة حاليا مقسوماً على عمود مجموع المساحة المغمورة وغير المغمورة *100)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</si>
</sst>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2"/>
      <color rgb="FF000000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Times New Roman"/>
      <family val="1"/>
    </font>
    <font>
      <b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Times New Roman"/>
      <family val="1"/>
    </font>
    <font>
      <b/>
      <sz val="9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 applyAlignment="1">
      <alignment horizontal="right" vertical="center" readingOrder="2"/>
    </xf>
    <xf numFmtId="0" fontId="6" fillId="0" borderId="0" xfId="0" applyFont="1"/>
    <xf numFmtId="2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 readingOrder="2"/>
    </xf>
    <xf numFmtId="0" fontId="4" fillId="0" borderId="2" xfId="0" applyFont="1" applyBorder="1" applyAlignment="1">
      <alignment horizontal="justify" vertical="center" readingOrder="2"/>
    </xf>
    <xf numFmtId="0" fontId="5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readingOrder="2"/>
    </xf>
    <xf numFmtId="0" fontId="5" fillId="0" borderId="4" xfId="0" applyFont="1" applyBorder="1" applyAlignment="1">
      <alignment vertical="center" wrapText="1" readingOrder="1"/>
    </xf>
    <xf numFmtId="0" fontId="5" fillId="2" borderId="4" xfId="0" applyFont="1" applyFill="1" applyBorder="1" applyAlignment="1">
      <alignment horizontal="right" vertical="center" wrapText="1" readingOrder="2"/>
    </xf>
    <xf numFmtId="0" fontId="5" fillId="0" borderId="4" xfId="0" applyFont="1" applyBorder="1" applyAlignment="1">
      <alignment vertical="center" wrapText="1" readingOrder="2"/>
    </xf>
    <xf numFmtId="0" fontId="7" fillId="0" borderId="0" xfId="0" applyFont="1" applyBorder="1" applyAlignment="1">
      <alignment horizontal="right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readingOrder="2"/>
    </xf>
    <xf numFmtId="0" fontId="0" fillId="0" borderId="7" xfId="0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 readingOrder="2"/>
    </xf>
    <xf numFmtId="0" fontId="4" fillId="3" borderId="2" xfId="0" applyFont="1" applyFill="1" applyBorder="1" applyAlignment="1">
      <alignment horizontal="center" vertical="center" wrapText="1" readingOrder="2"/>
    </xf>
    <xf numFmtId="0" fontId="4" fillId="3" borderId="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 readingOrder="2"/>
    </xf>
    <xf numFmtId="0" fontId="10" fillId="3" borderId="1" xfId="0" applyFont="1" applyFill="1" applyBorder="1" applyAlignment="1">
      <alignment horizontal="center" vertical="center" readingOrder="2"/>
    </xf>
    <xf numFmtId="0" fontId="10" fillId="0" borderId="2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readingOrder="2"/>
    </xf>
    <xf numFmtId="0" fontId="10" fillId="0" borderId="1" xfId="0" applyFont="1" applyBorder="1" applyAlignment="1">
      <alignment horizontal="right" vertical="center" readingOrder="2"/>
    </xf>
    <xf numFmtId="0" fontId="0" fillId="0" borderId="0" xfId="0" applyAlignment="1">
      <alignment horizontal="right"/>
    </xf>
    <xf numFmtId="0" fontId="15" fillId="0" borderId="0" xfId="0" applyFont="1"/>
    <xf numFmtId="0" fontId="4" fillId="3" borderId="1" xfId="0" applyFont="1" applyFill="1" applyBorder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5" fillId="0" borderId="2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4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16" fillId="3" borderId="0" xfId="0" applyFont="1" applyFill="1"/>
    <xf numFmtId="0" fontId="4" fillId="2" borderId="1" xfId="0" applyFont="1" applyFill="1" applyBorder="1" applyAlignment="1">
      <alignment horizontal="center" vertical="center" wrapText="1" readingOrder="2"/>
    </xf>
    <xf numFmtId="0" fontId="5" fillId="3" borderId="2" xfId="0" applyFont="1" applyFill="1" applyBorder="1" applyAlignment="1">
      <alignment vertical="center" wrapText="1" readingOrder="2"/>
    </xf>
    <xf numFmtId="0" fontId="17" fillId="0" borderId="7" xfId="0" applyFont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 readingOrder="2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vertical="center"/>
    </xf>
    <xf numFmtId="164" fontId="5" fillId="0" borderId="4" xfId="0" applyNumberFormat="1" applyFont="1" applyBorder="1" applyAlignment="1">
      <alignment vertical="center" wrapText="1"/>
    </xf>
    <xf numFmtId="164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readingOrder="2"/>
    </xf>
    <xf numFmtId="0" fontId="5" fillId="3" borderId="2" xfId="0" applyFont="1" applyFill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top" wrapText="1" readingOrder="2"/>
    </xf>
    <xf numFmtId="0" fontId="7" fillId="0" borderId="0" xfId="0" applyFont="1" applyAlignment="1">
      <alignment horizontal="right" vertical="top" readingOrder="2"/>
    </xf>
    <xf numFmtId="0" fontId="1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4" fillId="0" borderId="4" xfId="0" applyFont="1" applyBorder="1" applyAlignment="1">
      <alignment horizontal="center" vertical="center" readingOrder="2"/>
    </xf>
    <xf numFmtId="0" fontId="7" fillId="0" borderId="0" xfId="0" applyFont="1" applyBorder="1" applyAlignment="1">
      <alignment horizontal="right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right" readingOrder="2"/>
    </xf>
    <xf numFmtId="0" fontId="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right" vertical="top" wrapText="1" readingOrder="2"/>
    </xf>
    <xf numFmtId="0" fontId="9" fillId="0" borderId="6" xfId="0" applyFont="1" applyBorder="1" applyAlignment="1">
      <alignment horizontal="right" vertical="top" readingOrder="2"/>
    </xf>
    <xf numFmtId="0" fontId="13" fillId="0" borderId="6" xfId="0" applyFont="1" applyBorder="1" applyAlignment="1">
      <alignment horizontal="right" readingOrder="2"/>
    </xf>
    <xf numFmtId="0" fontId="14" fillId="0" borderId="0" xfId="0" applyFont="1" applyAlignment="1">
      <alignment horizontal="right" readingOrder="2"/>
    </xf>
    <xf numFmtId="0" fontId="10" fillId="3" borderId="1" xfId="0" applyFont="1" applyFill="1" applyBorder="1" applyAlignment="1">
      <alignment horizontal="center" vertical="center" wrapText="1" readingOrder="2"/>
    </xf>
    <xf numFmtId="0" fontId="10" fillId="3" borderId="2" xfId="0" applyFont="1" applyFill="1" applyBorder="1" applyAlignment="1">
      <alignment horizontal="center" vertical="center" readingOrder="2"/>
    </xf>
    <xf numFmtId="0" fontId="10" fillId="3" borderId="4" xfId="0" applyFont="1" applyFill="1" applyBorder="1" applyAlignment="1">
      <alignment horizontal="center" vertical="center" readingOrder="2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5" xfId="0" applyFont="1" applyBorder="1" applyAlignment="1">
      <alignment horizontal="center" vertical="center" wrapText="1" readingOrder="2"/>
    </xf>
    <xf numFmtId="0" fontId="10" fillId="3" borderId="2" xfId="0" applyFont="1" applyFill="1" applyBorder="1" applyAlignment="1">
      <alignment horizontal="center" vertical="center" wrapText="1" readingOrder="2"/>
    </xf>
    <xf numFmtId="0" fontId="15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right" vertical="center" wrapText="1" readingOrder="2"/>
    </xf>
    <xf numFmtId="0" fontId="14" fillId="0" borderId="0" xfId="0" applyFont="1" applyBorder="1" applyAlignment="1">
      <alignment horizontal="right" vertical="center" wrapText="1" readingOrder="2"/>
    </xf>
    <xf numFmtId="0" fontId="2" fillId="0" borderId="0" xfId="0" applyFont="1" applyAlignment="1">
      <alignment horizontal="center" vertical="center" readingOrder="2"/>
    </xf>
    <xf numFmtId="0" fontId="2" fillId="0" borderId="7" xfId="0" applyFont="1" applyBorder="1" applyAlignment="1">
      <alignment horizontal="right" vertical="center" readingOrder="2"/>
    </xf>
    <xf numFmtId="0" fontId="4" fillId="0" borderId="8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center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14" fillId="0" borderId="6" xfId="0" applyFont="1" applyBorder="1" applyAlignment="1">
      <alignment horizontal="right" readingOrder="2"/>
    </xf>
    <xf numFmtId="0" fontId="4" fillId="0" borderId="5" xfId="0" applyFont="1" applyBorder="1" applyAlignment="1">
      <alignment horizontal="center" vertical="top" wrapText="1" readingOrder="2"/>
    </xf>
    <xf numFmtId="0" fontId="4" fillId="0" borderId="9" xfId="0" applyFont="1" applyBorder="1" applyAlignment="1">
      <alignment horizontal="center" vertical="top" wrapText="1" readingOrder="2"/>
    </xf>
    <xf numFmtId="0" fontId="4" fillId="0" borderId="7" xfId="0" applyFont="1" applyBorder="1" applyAlignment="1">
      <alignment horizontal="center" vertical="top" wrapText="1" readingOrder="2"/>
    </xf>
    <xf numFmtId="0" fontId="4" fillId="0" borderId="11" xfId="0" applyFont="1" applyBorder="1" applyAlignment="1">
      <alignment horizontal="center" vertical="top" wrapText="1" readingOrder="2"/>
    </xf>
    <xf numFmtId="0" fontId="1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 readingOrder="2"/>
    </xf>
    <xf numFmtId="0" fontId="4" fillId="0" borderId="12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 readingOrder="2"/>
    </xf>
    <xf numFmtId="0" fontId="7" fillId="0" borderId="0" xfId="0" applyFont="1" applyAlignment="1">
      <alignment horizontal="right" vertical="top" readingOrder="2"/>
    </xf>
    <xf numFmtId="0" fontId="4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 readingOrder="2"/>
    </xf>
    <xf numFmtId="0" fontId="6" fillId="0" borderId="1" xfId="0" applyFont="1" applyBorder="1" applyAlignment="1">
      <alignment horizontal="right" vertical="center" readingOrder="2"/>
    </xf>
    <xf numFmtId="0" fontId="4" fillId="3" borderId="2" xfId="0" applyFont="1" applyFill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readingOrder="2"/>
    </xf>
    <xf numFmtId="0" fontId="15" fillId="0" borderId="7" xfId="0" applyFont="1" applyBorder="1" applyAlignment="1">
      <alignment horizontal="right"/>
    </xf>
    <xf numFmtId="0" fontId="4" fillId="0" borderId="3" xfId="0" applyFont="1" applyBorder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16374</xdr:col>
      <xdr:colOff>161925</xdr:colOff>
      <xdr:row>22</xdr:row>
      <xdr:rowOff>123825</xdr:rowOff>
    </xdr:from>
    <xdr:to>
      <xdr:col>16380</xdr:col>
      <xdr:colOff>47625</xdr:colOff>
      <xdr:row>24</xdr:row>
      <xdr:rowOff>133350</xdr:rowOff>
    </xdr:to>
    <xdr:sp macro="" textlink="">
      <xdr:nvSpPr>
        <xdr:cNvPr id="2" name="Text Box 11"/>
        <xdr:cNvSpPr txBox="1">
          <a:spLocks noChangeArrowheads="1"/>
        </xdr:cNvSpPr>
      </xdr:nvSpPr>
      <xdr:spPr bwMode="auto">
        <a:xfrm>
          <a:off x="2695575" y="4943475"/>
          <a:ext cx="400050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ar-IQ" sz="11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شكل (1): الايرادات السنوية لنهري دجلة والفرات وروافده لسنة </a:t>
          </a:r>
          <a:r>
            <a:rPr lang="ar-IQ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2018</a:t>
          </a:r>
        </a:p>
        <a:p>
          <a:pPr algn="r" rtl="1">
            <a:defRPr sz="1000"/>
          </a:pPr>
          <a:endParaRPr lang="ar-IQ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IQ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180974</xdr:colOff>
      <xdr:row>39</xdr:row>
      <xdr:rowOff>76200</xdr:rowOff>
    </xdr:from>
    <xdr:to>
      <xdr:col>3</xdr:col>
      <xdr:colOff>333375</xdr:colOff>
      <xdr:row>40</xdr:row>
      <xdr:rowOff>19050</xdr:rowOff>
    </xdr:to>
    <xdr:sp macro="" textlink="">
      <xdr:nvSpPr>
        <xdr:cNvPr id="6" name="Rectangle 1"/>
        <xdr:cNvSpPr>
          <a:spLocks noChangeArrowheads="1"/>
        </xdr:cNvSpPr>
      </xdr:nvSpPr>
      <xdr:spPr bwMode="auto">
        <a:xfrm flipV="1">
          <a:off x="11234575575" y="7972425"/>
          <a:ext cx="94297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ar-IQ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النهر او الرافد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rightToLeft="1" workbookViewId="0">
      <selection activeCell="A2" sqref="A2:F2"/>
    </sheetView>
  </sheetViews>
  <sheetFormatPr defaultRowHeight="14.25" x14ac:dyDescent="0.2"/>
  <cols>
    <col min="2" max="2" width="15" customWidth="1"/>
    <col min="3" max="3" width="10.375" customWidth="1"/>
    <col min="4" max="4" width="11.375" customWidth="1"/>
    <col min="5" max="5" width="12.625" bestFit="1" customWidth="1"/>
    <col min="6" max="6" width="13.75" customWidth="1"/>
  </cols>
  <sheetData>
    <row r="2" spans="1:10" ht="18" customHeight="1" x14ac:dyDescent="0.2">
      <c r="A2" s="58" t="s">
        <v>0</v>
      </c>
      <c r="B2" s="58"/>
      <c r="C2" s="58"/>
      <c r="D2" s="58"/>
      <c r="E2" s="58"/>
      <c r="F2" s="58"/>
    </row>
    <row r="4" spans="1:10" ht="15.75" x14ac:dyDescent="0.2">
      <c r="A4" s="1" t="s">
        <v>1</v>
      </c>
    </row>
    <row r="5" spans="1:10" x14ac:dyDescent="0.2">
      <c r="A5" s="59" t="s">
        <v>2</v>
      </c>
      <c r="B5" s="60"/>
      <c r="C5" s="61" t="s">
        <v>3</v>
      </c>
      <c r="D5" s="61" t="s">
        <v>4</v>
      </c>
      <c r="E5" s="60" t="s">
        <v>5</v>
      </c>
      <c r="F5" s="63" t="s">
        <v>6</v>
      </c>
    </row>
    <row r="6" spans="1:10" ht="31.5" customHeight="1" x14ac:dyDescent="0.2">
      <c r="A6" s="59"/>
      <c r="B6" s="60"/>
      <c r="C6" s="62"/>
      <c r="D6" s="62"/>
      <c r="E6" s="60"/>
      <c r="F6" s="63"/>
      <c r="J6" s="2"/>
    </row>
    <row r="7" spans="1:10" ht="25.5" x14ac:dyDescent="0.2">
      <c r="A7" s="59" t="s">
        <v>7</v>
      </c>
      <c r="B7" s="60"/>
      <c r="C7" s="3">
        <v>31.29</v>
      </c>
      <c r="D7" s="3">
        <v>11.44</v>
      </c>
      <c r="E7" s="4">
        <f>D7/D14*100</f>
        <v>23.069167170800561</v>
      </c>
      <c r="F7" s="5" t="s">
        <v>8</v>
      </c>
    </row>
    <row r="8" spans="1:10" ht="15" x14ac:dyDescent="0.2">
      <c r="A8" s="59" t="s">
        <v>9</v>
      </c>
      <c r="B8" s="6" t="s">
        <v>10</v>
      </c>
      <c r="C8" s="3">
        <v>20.67</v>
      </c>
      <c r="D8" s="3">
        <v>10.23</v>
      </c>
      <c r="E8" s="4">
        <f>D8/D14*100</f>
        <v>20.629159104658196</v>
      </c>
      <c r="F8" s="7">
        <v>392</v>
      </c>
    </row>
    <row r="9" spans="1:10" ht="15" x14ac:dyDescent="0.2">
      <c r="A9" s="59"/>
      <c r="B9" s="8" t="s">
        <v>11</v>
      </c>
      <c r="C9" s="3">
        <v>11.56</v>
      </c>
      <c r="D9" s="3">
        <v>4.29</v>
      </c>
      <c r="E9" s="4">
        <f>D9/D14*100</f>
        <v>8.6509376890502114</v>
      </c>
      <c r="F9" s="7">
        <v>396</v>
      </c>
    </row>
    <row r="10" spans="1:10" ht="15" x14ac:dyDescent="0.2">
      <c r="A10" s="59"/>
      <c r="B10" s="8" t="s">
        <v>12</v>
      </c>
      <c r="C10" s="3">
        <v>2.11</v>
      </c>
      <c r="D10" s="3">
        <v>0.94</v>
      </c>
      <c r="E10" s="4">
        <f>D10/D14*100</f>
        <v>1.8955434563420044</v>
      </c>
      <c r="F10" s="9">
        <v>230</v>
      </c>
    </row>
    <row r="11" spans="1:10" ht="15" x14ac:dyDescent="0.2">
      <c r="A11" s="59"/>
      <c r="B11" s="8" t="s">
        <v>13</v>
      </c>
      <c r="C11" s="3">
        <v>10.89</v>
      </c>
      <c r="D11" s="3">
        <v>2.4900000000000002</v>
      </c>
      <c r="E11" s="4">
        <f>D11/D14*100</f>
        <v>5.0211736237144589</v>
      </c>
      <c r="F11" s="7">
        <v>386</v>
      </c>
    </row>
    <row r="12" spans="1:10" ht="15" x14ac:dyDescent="0.2">
      <c r="A12" s="59" t="s">
        <v>14</v>
      </c>
      <c r="B12" s="60"/>
      <c r="C12" s="3">
        <v>76.52</v>
      </c>
      <c r="D12" s="3">
        <v>29.39</v>
      </c>
      <c r="E12" s="4">
        <f>D12/D14*100</f>
        <v>59.265981044565429</v>
      </c>
      <c r="F12" s="10" t="s">
        <v>15</v>
      </c>
    </row>
    <row r="13" spans="1:10" ht="25.5" x14ac:dyDescent="0.2">
      <c r="A13" s="59" t="s">
        <v>16</v>
      </c>
      <c r="B13" s="60"/>
      <c r="C13" s="3">
        <v>16.95</v>
      </c>
      <c r="D13" s="3">
        <v>20.2</v>
      </c>
      <c r="E13" s="4">
        <f>D13/D14*100</f>
        <v>40.734018955434557</v>
      </c>
      <c r="F13" s="11" t="s">
        <v>17</v>
      </c>
    </row>
    <row r="14" spans="1:10" ht="31.5" customHeight="1" x14ac:dyDescent="0.2">
      <c r="A14" s="65" t="s">
        <v>18</v>
      </c>
      <c r="B14" s="66"/>
      <c r="C14" s="3">
        <f>SUM(C12:C13)</f>
        <v>93.47</v>
      </c>
      <c r="D14" s="3">
        <f>SUM(D12:D13)</f>
        <v>49.59</v>
      </c>
      <c r="E14" s="4">
        <f>SUM(E12:E13)</f>
        <v>99.999999999999986</v>
      </c>
      <c r="F14" s="10" t="s">
        <v>15</v>
      </c>
    </row>
    <row r="15" spans="1:10" x14ac:dyDescent="0.2">
      <c r="A15" s="67" t="s">
        <v>19</v>
      </c>
      <c r="B15" s="67"/>
      <c r="C15" s="67"/>
      <c r="D15" s="67"/>
      <c r="E15" s="67"/>
    </row>
    <row r="16" spans="1:10" x14ac:dyDescent="0.2">
      <c r="A16" s="64" t="s">
        <v>20</v>
      </c>
      <c r="B16" s="64"/>
      <c r="C16" s="64"/>
      <c r="D16" s="64"/>
      <c r="E16" s="64"/>
      <c r="F16" s="12"/>
    </row>
    <row r="17" spans="1:6" x14ac:dyDescent="0.2">
      <c r="A17" s="64" t="s">
        <v>21</v>
      </c>
      <c r="B17" s="64"/>
      <c r="C17" s="64"/>
      <c r="D17" s="64"/>
      <c r="E17" s="64"/>
      <c r="F17" s="12"/>
    </row>
    <row r="18" spans="1:6" x14ac:dyDescent="0.2">
      <c r="A18" s="64" t="s">
        <v>22</v>
      </c>
      <c r="B18" s="64"/>
      <c r="C18" s="64"/>
      <c r="D18" s="64"/>
      <c r="E18" s="64"/>
      <c r="F18" s="12"/>
    </row>
    <row r="42" ht="8.25" customHeight="1" x14ac:dyDescent="0.2"/>
  </sheetData>
  <mergeCells count="15">
    <mergeCell ref="A16:E16"/>
    <mergeCell ref="A17:E17"/>
    <mergeCell ref="A18:E18"/>
    <mergeCell ref="A7:B7"/>
    <mergeCell ref="A8:A11"/>
    <mergeCell ref="A12:B12"/>
    <mergeCell ref="A13:B13"/>
    <mergeCell ref="A14:B14"/>
    <mergeCell ref="A15:E15"/>
    <mergeCell ref="A2:F2"/>
    <mergeCell ref="A5:B6"/>
    <mergeCell ref="C5:C6"/>
    <mergeCell ref="D5:D6"/>
    <mergeCell ref="E5:E6"/>
    <mergeCell ref="F5:F6"/>
  </mergeCells>
  <printOptions horizontalCentered="1" verticalCentered="1"/>
  <pageMargins left="0.7" right="0.7" top="0.75" bottom="0.75" header="0.3" footer="0.3"/>
  <pageSetup paperSize="9" orientation="portrait" r:id="rId1"/>
  <headerFooter>
    <oddFooter>&amp;C7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F35"/>
  <sheetViews>
    <sheetView rightToLeft="1" topLeftCell="A13" workbookViewId="0">
      <selection activeCell="H26" sqref="H26"/>
    </sheetView>
  </sheetViews>
  <sheetFormatPr defaultRowHeight="14.25" x14ac:dyDescent="0.2"/>
  <cols>
    <col min="4" max="4" width="11.875" customWidth="1"/>
  </cols>
  <sheetData>
    <row r="18" spans="1:6" ht="15.75" x14ac:dyDescent="0.2">
      <c r="A18" s="68" t="s">
        <v>24</v>
      </c>
      <c r="B18" s="68"/>
      <c r="C18" s="68"/>
      <c r="D18" s="68"/>
    </row>
    <row r="19" spans="1:6" ht="15.75" x14ac:dyDescent="0.25">
      <c r="A19" s="16"/>
      <c r="B19" s="16"/>
      <c r="C19" s="16"/>
      <c r="D19" s="16"/>
    </row>
    <row r="20" spans="1:6" ht="15.75" x14ac:dyDescent="0.2">
      <c r="A20" s="17" t="s">
        <v>25</v>
      </c>
      <c r="B20" s="18"/>
      <c r="C20" s="18"/>
      <c r="D20" s="18"/>
    </row>
    <row r="21" spans="1:6" ht="45" x14ac:dyDescent="0.2">
      <c r="A21" s="19" t="s">
        <v>26</v>
      </c>
      <c r="B21" s="20" t="s">
        <v>27</v>
      </c>
      <c r="C21" s="20" t="s">
        <v>28</v>
      </c>
      <c r="D21" s="21" t="s">
        <v>29</v>
      </c>
      <c r="F21" t="s">
        <v>23</v>
      </c>
    </row>
    <row r="22" spans="1:6" ht="15" x14ac:dyDescent="0.2">
      <c r="A22" s="19" t="s">
        <v>30</v>
      </c>
      <c r="B22" s="7">
        <v>57</v>
      </c>
      <c r="C22" s="7">
        <v>6.5</v>
      </c>
      <c r="D22" s="7">
        <v>3333</v>
      </c>
    </row>
    <row r="23" spans="1:6" ht="15" x14ac:dyDescent="0.2">
      <c r="A23" s="19" t="s">
        <v>31</v>
      </c>
      <c r="B23" s="7">
        <v>14</v>
      </c>
      <c r="C23" s="7">
        <v>8</v>
      </c>
      <c r="D23" s="7">
        <v>2150</v>
      </c>
    </row>
    <row r="24" spans="1:6" ht="15" x14ac:dyDescent="0.2">
      <c r="A24" s="19" t="s">
        <v>13</v>
      </c>
      <c r="B24" s="7">
        <v>30</v>
      </c>
      <c r="C24" s="7">
        <v>5</v>
      </c>
      <c r="D24" s="7">
        <v>879</v>
      </c>
    </row>
    <row r="25" spans="1:6" ht="15" x14ac:dyDescent="0.2">
      <c r="A25" s="19" t="s">
        <v>32</v>
      </c>
      <c r="B25" s="7">
        <v>27</v>
      </c>
      <c r="C25" s="7">
        <v>4.5</v>
      </c>
      <c r="D25" s="7">
        <v>1873</v>
      </c>
    </row>
    <row r="26" spans="1:6" ht="15" x14ac:dyDescent="0.2">
      <c r="A26" s="19" t="s">
        <v>33</v>
      </c>
      <c r="B26" s="7">
        <v>18</v>
      </c>
      <c r="C26" s="7">
        <v>2</v>
      </c>
      <c r="D26" s="7">
        <v>1981</v>
      </c>
    </row>
    <row r="27" spans="1:6" ht="15" x14ac:dyDescent="0.2">
      <c r="A27" s="19" t="s">
        <v>34</v>
      </c>
      <c r="B27" s="7">
        <v>9</v>
      </c>
      <c r="C27" s="7">
        <v>5</v>
      </c>
      <c r="D27" s="7">
        <v>2998</v>
      </c>
    </row>
    <row r="28" spans="1:6" ht="15" x14ac:dyDescent="0.2">
      <c r="A28" s="19" t="s">
        <v>35</v>
      </c>
      <c r="B28" s="7">
        <v>9</v>
      </c>
      <c r="C28" s="7">
        <v>5.5</v>
      </c>
      <c r="D28" s="7">
        <v>14182</v>
      </c>
    </row>
    <row r="29" spans="1:6" ht="15" x14ac:dyDescent="0.2">
      <c r="A29" s="19" t="s">
        <v>36</v>
      </c>
      <c r="B29" s="7">
        <v>44</v>
      </c>
      <c r="C29" s="7">
        <v>6.5</v>
      </c>
      <c r="D29" s="7">
        <v>2545</v>
      </c>
    </row>
    <row r="30" spans="1:6" ht="15" x14ac:dyDescent="0.2">
      <c r="A30" s="19" t="s">
        <v>37</v>
      </c>
      <c r="B30" s="7">
        <v>19</v>
      </c>
      <c r="C30" s="7">
        <v>4</v>
      </c>
      <c r="D30" s="7">
        <v>1767</v>
      </c>
    </row>
    <row r="31" spans="1:6" ht="15" x14ac:dyDescent="0.2">
      <c r="A31" s="19" t="s">
        <v>38</v>
      </c>
      <c r="B31" s="7">
        <v>9</v>
      </c>
      <c r="C31" s="7">
        <v>9</v>
      </c>
      <c r="D31" s="7">
        <v>3472</v>
      </c>
    </row>
    <row r="32" spans="1:6" ht="15" x14ac:dyDescent="0.2">
      <c r="A32" s="19" t="s">
        <v>39</v>
      </c>
      <c r="B32" s="7">
        <v>1</v>
      </c>
      <c r="C32" s="7">
        <v>1.5</v>
      </c>
      <c r="D32" s="7">
        <v>6100</v>
      </c>
    </row>
    <row r="33" spans="1:4" ht="15" x14ac:dyDescent="0.2">
      <c r="A33" s="19" t="s">
        <v>40</v>
      </c>
      <c r="B33" s="7">
        <v>14</v>
      </c>
      <c r="C33" s="7">
        <v>5.5</v>
      </c>
      <c r="D33" s="7">
        <v>5222</v>
      </c>
    </row>
    <row r="34" spans="1:4" ht="15" x14ac:dyDescent="0.2">
      <c r="A34" s="19" t="s">
        <v>41</v>
      </c>
      <c r="B34" s="7">
        <v>3</v>
      </c>
      <c r="C34" s="7">
        <v>4.5</v>
      </c>
      <c r="D34" s="7">
        <v>15000</v>
      </c>
    </row>
    <row r="35" spans="1:4" x14ac:dyDescent="0.2">
      <c r="A35" s="69" t="s">
        <v>42</v>
      </c>
      <c r="B35" s="70"/>
      <c r="C35" s="70"/>
      <c r="D35" s="70"/>
    </row>
  </sheetData>
  <mergeCells count="2">
    <mergeCell ref="A18:D18"/>
    <mergeCell ref="A35:D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2"/>
  <sheetViews>
    <sheetView rightToLeft="1" topLeftCell="A19" workbookViewId="0">
      <selection activeCell="J8" sqref="J8"/>
    </sheetView>
  </sheetViews>
  <sheetFormatPr defaultRowHeight="14.25" x14ac:dyDescent="0.2"/>
  <cols>
    <col min="1" max="1" width="9" customWidth="1"/>
    <col min="2" max="2" width="17.5" customWidth="1"/>
  </cols>
  <sheetData>
    <row r="6" spans="1:7" ht="15.75" x14ac:dyDescent="0.2">
      <c r="A6" s="68" t="s">
        <v>43</v>
      </c>
      <c r="B6" s="68"/>
      <c r="C6" s="68"/>
      <c r="D6" s="68"/>
      <c r="E6" s="68"/>
      <c r="F6" s="68"/>
      <c r="G6" s="68"/>
    </row>
    <row r="8" spans="1:7" ht="15.75" x14ac:dyDescent="0.2">
      <c r="A8" s="22" t="s">
        <v>44</v>
      </c>
    </row>
    <row r="9" spans="1:7" ht="15" x14ac:dyDescent="0.2">
      <c r="A9" s="73" t="s">
        <v>45</v>
      </c>
      <c r="B9" s="74" t="s">
        <v>46</v>
      </c>
      <c r="C9" s="74" t="s">
        <v>47</v>
      </c>
      <c r="D9" s="74"/>
      <c r="E9" s="74"/>
      <c r="F9" s="74"/>
      <c r="G9" s="75"/>
    </row>
    <row r="10" spans="1:7" x14ac:dyDescent="0.2">
      <c r="A10" s="73"/>
      <c r="B10" s="74"/>
      <c r="C10" s="76" t="s">
        <v>48</v>
      </c>
      <c r="D10" s="78" t="s">
        <v>49</v>
      </c>
      <c r="E10" s="78" t="s">
        <v>50</v>
      </c>
      <c r="F10" s="74" t="s">
        <v>51</v>
      </c>
      <c r="G10" s="75" t="s">
        <v>52</v>
      </c>
    </row>
    <row r="11" spans="1:7" x14ac:dyDescent="0.2">
      <c r="A11" s="73"/>
      <c r="B11" s="74"/>
      <c r="C11" s="77"/>
      <c r="D11" s="78"/>
      <c r="E11" s="78"/>
      <c r="F11" s="74"/>
      <c r="G11" s="75"/>
    </row>
    <row r="12" spans="1:7" ht="45" x14ac:dyDescent="0.2">
      <c r="A12" s="23" t="s">
        <v>53</v>
      </c>
      <c r="B12" s="24" t="s">
        <v>54</v>
      </c>
      <c r="C12" s="25">
        <v>1</v>
      </c>
      <c r="D12" s="25">
        <v>1</v>
      </c>
      <c r="E12" s="25" t="s">
        <v>55</v>
      </c>
      <c r="F12" s="25">
        <v>1</v>
      </c>
      <c r="G12" s="26">
        <v>1</v>
      </c>
    </row>
    <row r="13" spans="1:7" ht="60" x14ac:dyDescent="0.2">
      <c r="A13" s="23" t="s">
        <v>56</v>
      </c>
      <c r="B13" s="24" t="s">
        <v>57</v>
      </c>
      <c r="C13" s="25">
        <v>1</v>
      </c>
      <c r="D13" s="25">
        <v>1</v>
      </c>
      <c r="E13" s="25">
        <v>609</v>
      </c>
      <c r="F13" s="25" t="s">
        <v>15</v>
      </c>
      <c r="G13" s="26">
        <v>1</v>
      </c>
    </row>
    <row r="14" spans="1:7" ht="75" x14ac:dyDescent="0.2">
      <c r="A14" s="23" t="s">
        <v>58</v>
      </c>
      <c r="B14" s="24" t="s">
        <v>59</v>
      </c>
      <c r="C14" s="25">
        <v>1</v>
      </c>
      <c r="D14" s="25">
        <v>1</v>
      </c>
      <c r="E14" s="25">
        <v>221</v>
      </c>
      <c r="F14" s="25">
        <v>1</v>
      </c>
      <c r="G14" s="26">
        <v>1</v>
      </c>
    </row>
    <row r="15" spans="1:7" ht="90" x14ac:dyDescent="0.2">
      <c r="A15" s="23" t="s">
        <v>60</v>
      </c>
      <c r="B15" s="24" t="s">
        <v>61</v>
      </c>
      <c r="C15" s="25">
        <v>1</v>
      </c>
      <c r="D15" s="25">
        <v>1</v>
      </c>
      <c r="E15" s="25" t="s">
        <v>15</v>
      </c>
      <c r="F15" s="25" t="s">
        <v>15</v>
      </c>
      <c r="G15" s="26">
        <v>1</v>
      </c>
    </row>
    <row r="16" spans="1:7" ht="90" x14ac:dyDescent="0.2">
      <c r="A16" s="23" t="s">
        <v>62</v>
      </c>
      <c r="B16" s="24" t="s">
        <v>63</v>
      </c>
      <c r="C16" s="27">
        <v>1</v>
      </c>
      <c r="D16" s="25">
        <v>1</v>
      </c>
      <c r="E16" s="25">
        <v>221</v>
      </c>
      <c r="F16" s="25" t="s">
        <v>15</v>
      </c>
      <c r="G16" s="26">
        <v>1</v>
      </c>
    </row>
    <row r="17" spans="1:7" ht="60" x14ac:dyDescent="0.2">
      <c r="A17" s="23" t="s">
        <v>64</v>
      </c>
      <c r="B17" s="24" t="s">
        <v>65</v>
      </c>
      <c r="C17" s="25">
        <v>1</v>
      </c>
      <c r="D17" s="25">
        <v>1</v>
      </c>
      <c r="E17" s="25">
        <v>44</v>
      </c>
      <c r="F17" s="25">
        <v>1</v>
      </c>
      <c r="G17" s="26">
        <v>1</v>
      </c>
    </row>
    <row r="18" spans="1:7" ht="60" x14ac:dyDescent="0.2">
      <c r="A18" s="23" t="s">
        <v>66</v>
      </c>
      <c r="B18" s="24" t="s">
        <v>67</v>
      </c>
      <c r="C18" s="25">
        <v>1</v>
      </c>
      <c r="D18" s="25">
        <v>1</v>
      </c>
      <c r="E18" s="25">
        <v>188</v>
      </c>
      <c r="F18" s="25" t="s">
        <v>15</v>
      </c>
      <c r="G18" s="26">
        <v>1</v>
      </c>
    </row>
    <row r="19" spans="1:7" ht="105" x14ac:dyDescent="0.2">
      <c r="A19" s="28" t="s">
        <v>68</v>
      </c>
      <c r="B19" s="24" t="s">
        <v>69</v>
      </c>
      <c r="C19" s="25">
        <v>1</v>
      </c>
      <c r="D19" s="27">
        <v>1</v>
      </c>
      <c r="E19" s="25" t="s">
        <v>15</v>
      </c>
      <c r="F19" s="25" t="s">
        <v>15</v>
      </c>
      <c r="G19" s="26">
        <v>1</v>
      </c>
    </row>
    <row r="20" spans="1:7" ht="60" x14ac:dyDescent="0.2">
      <c r="A20" s="29" t="s">
        <v>70</v>
      </c>
      <c r="B20" s="24" t="s">
        <v>71</v>
      </c>
      <c r="C20" s="25">
        <v>1</v>
      </c>
      <c r="D20" s="25">
        <v>1</v>
      </c>
      <c r="E20" s="25" t="s">
        <v>15</v>
      </c>
      <c r="F20" s="25" t="s">
        <v>15</v>
      </c>
      <c r="G20" s="26">
        <v>1</v>
      </c>
    </row>
    <row r="21" spans="1:7" x14ac:dyDescent="0.2">
      <c r="A21" s="71" t="s">
        <v>72</v>
      </c>
      <c r="B21" s="71"/>
      <c r="C21" s="71"/>
      <c r="D21" s="71"/>
      <c r="E21" s="71"/>
      <c r="F21" s="30"/>
    </row>
    <row r="22" spans="1:7" x14ac:dyDescent="0.2">
      <c r="A22" s="72" t="s">
        <v>73</v>
      </c>
      <c r="B22" s="72"/>
      <c r="C22" s="72"/>
      <c r="D22" s="72"/>
      <c r="E22" s="72"/>
      <c r="F22" s="72"/>
    </row>
  </sheetData>
  <mergeCells count="11">
    <mergeCell ref="A21:E21"/>
    <mergeCell ref="A22:F22"/>
    <mergeCell ref="A6:G6"/>
    <mergeCell ref="A9:A11"/>
    <mergeCell ref="B9:B11"/>
    <mergeCell ref="C9:G9"/>
    <mergeCell ref="C10:C11"/>
    <mergeCell ref="D10:D11"/>
    <mergeCell ref="E10:E11"/>
    <mergeCell ref="F10:F11"/>
    <mergeCell ref="G10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9"/>
  <sheetViews>
    <sheetView rightToLeft="1" topLeftCell="A10" workbookViewId="0">
      <selection activeCell="B24" sqref="B24"/>
    </sheetView>
  </sheetViews>
  <sheetFormatPr defaultRowHeight="14.25" x14ac:dyDescent="0.2"/>
  <cols>
    <col min="1" max="1" width="14" customWidth="1"/>
    <col min="2" max="2" width="12.75" customWidth="1"/>
    <col min="3" max="3" width="26.125" customWidth="1"/>
  </cols>
  <sheetData>
    <row r="5" spans="1:3" ht="15.75" x14ac:dyDescent="0.2">
      <c r="A5" s="79" t="s">
        <v>74</v>
      </c>
      <c r="B5" s="79"/>
      <c r="C5" s="79"/>
    </row>
    <row r="7" spans="1:3" ht="15.75" x14ac:dyDescent="0.25">
      <c r="A7" s="31" t="s">
        <v>75</v>
      </c>
    </row>
    <row r="8" spans="1:3" ht="30" x14ac:dyDescent="0.2">
      <c r="A8" s="32" t="s">
        <v>45</v>
      </c>
      <c r="B8" s="15" t="s">
        <v>76</v>
      </c>
      <c r="C8" s="33" t="s">
        <v>77</v>
      </c>
    </row>
    <row r="9" spans="1:3" ht="30" customHeight="1" x14ac:dyDescent="0.2">
      <c r="A9" s="19" t="s">
        <v>53</v>
      </c>
      <c r="B9" s="34">
        <v>618.79999999999995</v>
      </c>
      <c r="C9" s="34">
        <v>615.79999999999995</v>
      </c>
    </row>
    <row r="10" spans="1:3" ht="27.75" customHeight="1" x14ac:dyDescent="0.2">
      <c r="A10" s="19" t="s">
        <v>56</v>
      </c>
      <c r="B10" s="34">
        <v>338</v>
      </c>
      <c r="C10" s="34">
        <v>330</v>
      </c>
    </row>
    <row r="11" spans="1:3" ht="26.25" customHeight="1" x14ac:dyDescent="0.2">
      <c r="A11" s="19" t="s">
        <v>58</v>
      </c>
      <c r="B11" s="34">
        <v>515</v>
      </c>
      <c r="C11" s="34">
        <v>511</v>
      </c>
    </row>
    <row r="12" spans="1:3" ht="24" customHeight="1" x14ac:dyDescent="0.2">
      <c r="A12" s="19" t="s">
        <v>60</v>
      </c>
      <c r="B12" s="34">
        <v>143.5</v>
      </c>
      <c r="C12" s="34">
        <v>131.5</v>
      </c>
    </row>
    <row r="13" spans="1:3" ht="25.5" customHeight="1" x14ac:dyDescent="0.2">
      <c r="A13" s="19" t="s">
        <v>62</v>
      </c>
      <c r="B13" s="34">
        <v>493.5</v>
      </c>
      <c r="C13" s="34">
        <v>485</v>
      </c>
    </row>
    <row r="14" spans="1:3" ht="27" customHeight="1" x14ac:dyDescent="0.2">
      <c r="A14" s="19" t="s">
        <v>64</v>
      </c>
      <c r="B14" s="34">
        <v>107.5</v>
      </c>
      <c r="C14" s="34">
        <v>104</v>
      </c>
    </row>
    <row r="15" spans="1:3" ht="22.5" customHeight="1" x14ac:dyDescent="0.2">
      <c r="A15" s="19" t="s">
        <v>66</v>
      </c>
      <c r="B15" s="34">
        <v>150.19999999999999</v>
      </c>
      <c r="C15" s="34">
        <v>147</v>
      </c>
    </row>
    <row r="16" spans="1:3" ht="23.25" customHeight="1" x14ac:dyDescent="0.2">
      <c r="A16" s="19" t="s">
        <v>68</v>
      </c>
      <c r="B16" s="34">
        <v>65</v>
      </c>
      <c r="C16" s="34" t="s">
        <v>15</v>
      </c>
    </row>
    <row r="17" spans="1:3" ht="35.25" customHeight="1" x14ac:dyDescent="0.2">
      <c r="A17" s="19" t="s">
        <v>70</v>
      </c>
      <c r="B17" s="34">
        <v>51</v>
      </c>
      <c r="C17" s="34" t="s">
        <v>15</v>
      </c>
    </row>
    <row r="18" spans="1:3" x14ac:dyDescent="0.2">
      <c r="A18" s="80" t="s">
        <v>78</v>
      </c>
      <c r="B18" s="80"/>
      <c r="C18" s="80"/>
    </row>
    <row r="19" spans="1:3" ht="19.5" customHeight="1" x14ac:dyDescent="0.2">
      <c r="A19" s="81"/>
      <c r="B19" s="81"/>
      <c r="C19" s="81"/>
    </row>
  </sheetData>
  <mergeCells count="2">
    <mergeCell ref="A5:C5"/>
    <mergeCell ref="A18:C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8"/>
  <sheetViews>
    <sheetView rightToLeft="1" workbookViewId="0">
      <selection activeCell="N12" sqref="N12"/>
    </sheetView>
  </sheetViews>
  <sheetFormatPr defaultRowHeight="14.25" x14ac:dyDescent="0.2"/>
  <sheetData>
    <row r="6" spans="1:11" ht="15.75" x14ac:dyDescent="0.2">
      <c r="A6" s="82" t="s">
        <v>79</v>
      </c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1" ht="15.75" x14ac:dyDescent="0.2">
      <c r="A7" s="83" t="s">
        <v>80</v>
      </c>
      <c r="B7" s="83"/>
    </row>
    <row r="8" spans="1:11" x14ac:dyDescent="0.2">
      <c r="A8" s="59" t="s">
        <v>81</v>
      </c>
      <c r="B8" s="84" t="s">
        <v>82</v>
      </c>
      <c r="C8" s="85"/>
      <c r="D8" s="85"/>
      <c r="E8" s="85"/>
      <c r="F8" s="85"/>
      <c r="G8" s="85"/>
      <c r="H8" s="85"/>
      <c r="I8" s="85"/>
      <c r="J8" s="85"/>
    </row>
    <row r="9" spans="1:11" x14ac:dyDescent="0.2">
      <c r="A9" s="59"/>
      <c r="B9" s="86"/>
      <c r="C9" s="87"/>
      <c r="D9" s="87"/>
      <c r="E9" s="87"/>
      <c r="F9" s="87"/>
      <c r="G9" s="87"/>
      <c r="H9" s="87"/>
      <c r="I9" s="87"/>
      <c r="J9" s="87"/>
    </row>
    <row r="10" spans="1:11" ht="30" x14ac:dyDescent="0.2">
      <c r="A10" s="59"/>
      <c r="B10" s="35" t="s">
        <v>83</v>
      </c>
      <c r="C10" s="35" t="s">
        <v>84</v>
      </c>
      <c r="D10" s="35" t="s">
        <v>85</v>
      </c>
      <c r="E10" s="35" t="s">
        <v>86</v>
      </c>
      <c r="F10" s="35" t="s">
        <v>87</v>
      </c>
      <c r="G10" s="35" t="s">
        <v>88</v>
      </c>
      <c r="H10" s="35" t="s">
        <v>89</v>
      </c>
      <c r="I10" s="35" t="s">
        <v>90</v>
      </c>
      <c r="J10" s="36" t="s">
        <v>91</v>
      </c>
    </row>
    <row r="11" spans="1:11" ht="15" x14ac:dyDescent="0.2">
      <c r="A11" s="19" t="s">
        <v>30</v>
      </c>
      <c r="B11" s="37">
        <v>40</v>
      </c>
      <c r="C11" s="37">
        <v>177</v>
      </c>
      <c r="D11" s="37">
        <v>203</v>
      </c>
      <c r="E11" s="38" t="s">
        <v>15</v>
      </c>
      <c r="F11" s="37">
        <v>839</v>
      </c>
      <c r="G11" s="37">
        <v>67</v>
      </c>
      <c r="H11" s="38" t="s">
        <v>15</v>
      </c>
      <c r="I11" s="39">
        <f>SUM(B11:H11)</f>
        <v>1326</v>
      </c>
      <c r="J11" s="40">
        <f>I11/I26%</f>
        <v>1.4503532911863146</v>
      </c>
    </row>
    <row r="12" spans="1:11" ht="15" x14ac:dyDescent="0.2">
      <c r="A12" s="19" t="s">
        <v>31</v>
      </c>
      <c r="B12" s="37">
        <v>471</v>
      </c>
      <c r="C12" s="37">
        <v>502</v>
      </c>
      <c r="D12" s="37">
        <v>276</v>
      </c>
      <c r="E12" s="37">
        <v>310</v>
      </c>
      <c r="F12" s="37">
        <v>2775</v>
      </c>
      <c r="G12" s="37">
        <v>652</v>
      </c>
      <c r="H12" s="38" t="s">
        <v>15</v>
      </c>
      <c r="I12" s="39">
        <f t="shared" ref="I12:I25" si="0">SUM(B12:H12)</f>
        <v>4986</v>
      </c>
      <c r="J12" s="40">
        <f>I12/I26%</f>
        <v>5.4535908822435628</v>
      </c>
    </row>
    <row r="13" spans="1:11" ht="15" x14ac:dyDescent="0.2">
      <c r="A13" s="19" t="s">
        <v>13</v>
      </c>
      <c r="B13" s="37">
        <v>623</v>
      </c>
      <c r="C13" s="37">
        <v>755</v>
      </c>
      <c r="D13" s="37">
        <v>694</v>
      </c>
      <c r="E13" s="37">
        <v>3559</v>
      </c>
      <c r="F13" s="37">
        <v>11206</v>
      </c>
      <c r="G13" s="37">
        <v>664</v>
      </c>
      <c r="H13" s="38" t="s">
        <v>15</v>
      </c>
      <c r="I13" s="39">
        <f t="shared" si="0"/>
        <v>17501</v>
      </c>
      <c r="J13" s="40">
        <f>I13/I26%</f>
        <v>19.142257125981669</v>
      </c>
    </row>
    <row r="14" spans="1:11" ht="15" x14ac:dyDescent="0.2">
      <c r="A14" s="19" t="s">
        <v>92</v>
      </c>
      <c r="B14" s="37">
        <v>296</v>
      </c>
      <c r="C14" s="37">
        <v>463</v>
      </c>
      <c r="D14" s="37">
        <v>173</v>
      </c>
      <c r="E14" s="37">
        <v>441</v>
      </c>
      <c r="F14" s="37">
        <v>2239</v>
      </c>
      <c r="G14" s="38" t="s">
        <v>15</v>
      </c>
      <c r="H14" s="38" t="s">
        <v>15</v>
      </c>
      <c r="I14" s="39">
        <f t="shared" si="0"/>
        <v>3612</v>
      </c>
      <c r="J14" s="40">
        <f>I14/I26%</f>
        <v>3.9507361144532189</v>
      </c>
    </row>
    <row r="15" spans="1:11" ht="15" x14ac:dyDescent="0.25">
      <c r="A15" s="19" t="s">
        <v>33</v>
      </c>
      <c r="B15" s="41">
        <v>499</v>
      </c>
      <c r="C15" s="37">
        <v>806</v>
      </c>
      <c r="D15" s="37">
        <v>802</v>
      </c>
      <c r="E15" s="37">
        <v>1154</v>
      </c>
      <c r="F15" s="37">
        <v>7800</v>
      </c>
      <c r="G15" s="38" t="s">
        <v>15</v>
      </c>
      <c r="H15" s="38" t="s">
        <v>15</v>
      </c>
      <c r="I15" s="39">
        <f>SUM(B15:H15)</f>
        <v>11061</v>
      </c>
      <c r="J15" s="40">
        <f>I15/I26%</f>
        <v>12.098309014941046</v>
      </c>
      <c r="K15" s="42"/>
    </row>
    <row r="16" spans="1:11" ht="15" x14ac:dyDescent="0.2">
      <c r="A16" s="19" t="s">
        <v>93</v>
      </c>
      <c r="B16" s="37">
        <v>387</v>
      </c>
      <c r="C16" s="37">
        <v>914</v>
      </c>
      <c r="D16" s="37">
        <v>1067</v>
      </c>
      <c r="E16" s="37">
        <v>3613</v>
      </c>
      <c r="F16" s="37">
        <v>8299</v>
      </c>
      <c r="G16" s="38" t="s">
        <v>15</v>
      </c>
      <c r="H16" s="38" t="s">
        <v>15</v>
      </c>
      <c r="I16" s="39">
        <f t="shared" si="0"/>
        <v>14280</v>
      </c>
      <c r="J16" s="40">
        <f>I16/I26%</f>
        <v>15.619189289698772</v>
      </c>
    </row>
    <row r="17" spans="1:10" ht="15" x14ac:dyDescent="0.2">
      <c r="A17" s="19" t="s">
        <v>34</v>
      </c>
      <c r="B17" s="37">
        <v>65</v>
      </c>
      <c r="C17" s="37">
        <v>317</v>
      </c>
      <c r="D17" s="37">
        <v>95</v>
      </c>
      <c r="E17" s="37">
        <v>506</v>
      </c>
      <c r="F17" s="37">
        <v>100</v>
      </c>
      <c r="G17" s="38" t="s">
        <v>15</v>
      </c>
      <c r="H17" s="38" t="s">
        <v>15</v>
      </c>
      <c r="I17" s="39">
        <f t="shared" si="0"/>
        <v>1083</v>
      </c>
      <c r="J17" s="40">
        <f>I17/I26%</f>
        <v>1.1845645658784154</v>
      </c>
    </row>
    <row r="18" spans="1:10" ht="15" x14ac:dyDescent="0.2">
      <c r="A18" s="19" t="s">
        <v>35</v>
      </c>
      <c r="B18" s="37">
        <v>446</v>
      </c>
      <c r="C18" s="37">
        <v>1298</v>
      </c>
      <c r="D18" s="37">
        <v>107</v>
      </c>
      <c r="E18" s="38" t="s">
        <v>15</v>
      </c>
      <c r="F18" s="37">
        <v>17554</v>
      </c>
      <c r="G18" s="38" t="s">
        <v>15</v>
      </c>
      <c r="H18" s="38" t="s">
        <v>15</v>
      </c>
      <c r="I18" s="39">
        <f t="shared" si="0"/>
        <v>19405</v>
      </c>
      <c r="J18" s="40">
        <f>I18/I26%</f>
        <v>21.224815697941505</v>
      </c>
    </row>
    <row r="19" spans="1:10" ht="15" x14ac:dyDescent="0.2">
      <c r="A19" s="19" t="s">
        <v>36</v>
      </c>
      <c r="B19" s="37">
        <v>101</v>
      </c>
      <c r="C19" s="37">
        <v>233</v>
      </c>
      <c r="D19" s="37">
        <v>737</v>
      </c>
      <c r="E19" s="37">
        <v>2499</v>
      </c>
      <c r="F19" s="37">
        <v>4754</v>
      </c>
      <c r="G19" s="37">
        <v>305</v>
      </c>
      <c r="H19" s="37">
        <v>78</v>
      </c>
      <c r="I19" s="39">
        <f t="shared" si="0"/>
        <v>8707</v>
      </c>
      <c r="J19" s="40">
        <f>I19/I26%</f>
        <v>9.5235490998184318</v>
      </c>
    </row>
    <row r="20" spans="1:10" ht="15" x14ac:dyDescent="0.2">
      <c r="A20" s="19" t="s">
        <v>37</v>
      </c>
      <c r="B20" s="37">
        <v>291</v>
      </c>
      <c r="C20" s="37">
        <v>468</v>
      </c>
      <c r="D20" s="37">
        <v>18</v>
      </c>
      <c r="E20" s="38" t="s">
        <v>15</v>
      </c>
      <c r="F20" s="37">
        <v>80</v>
      </c>
      <c r="G20" s="38" t="s">
        <v>15</v>
      </c>
      <c r="H20" s="38" t="s">
        <v>15</v>
      </c>
      <c r="I20" s="39">
        <f t="shared" si="0"/>
        <v>857</v>
      </c>
      <c r="J20" s="40">
        <f>I20/I26%</f>
        <v>0.93737011353444322</v>
      </c>
    </row>
    <row r="21" spans="1:10" ht="15" x14ac:dyDescent="0.2">
      <c r="A21" s="19" t="s">
        <v>94</v>
      </c>
      <c r="B21" s="37">
        <v>205</v>
      </c>
      <c r="C21" s="37">
        <v>161</v>
      </c>
      <c r="D21" s="37">
        <v>1631</v>
      </c>
      <c r="E21" s="38" t="s">
        <v>15</v>
      </c>
      <c r="F21" s="37">
        <v>2738</v>
      </c>
      <c r="G21" s="38" t="s">
        <v>15</v>
      </c>
      <c r="H21" s="38" t="s">
        <v>15</v>
      </c>
      <c r="I21" s="39">
        <f t="shared" si="0"/>
        <v>4735</v>
      </c>
      <c r="J21" s="40">
        <f>I21/I26%</f>
        <v>5.1790519108349926</v>
      </c>
    </row>
    <row r="22" spans="1:10" ht="15" x14ac:dyDescent="0.2">
      <c r="A22" s="19" t="s">
        <v>38</v>
      </c>
      <c r="B22" s="37">
        <v>233</v>
      </c>
      <c r="C22" s="37">
        <v>254</v>
      </c>
      <c r="D22" s="37">
        <v>112</v>
      </c>
      <c r="E22" s="38" t="s">
        <v>15</v>
      </c>
      <c r="F22" s="37">
        <v>3</v>
      </c>
      <c r="G22" s="38" t="s">
        <v>15</v>
      </c>
      <c r="H22" s="38" t="s">
        <v>15</v>
      </c>
      <c r="I22" s="39">
        <f t="shared" si="0"/>
        <v>602</v>
      </c>
      <c r="J22" s="40">
        <f>I22/I26%</f>
        <v>0.65845601907553652</v>
      </c>
    </row>
    <row r="23" spans="1:10" ht="15" x14ac:dyDescent="0.2">
      <c r="A23" s="19" t="s">
        <v>39</v>
      </c>
      <c r="B23" s="37">
        <v>291</v>
      </c>
      <c r="C23" s="37">
        <v>387</v>
      </c>
      <c r="D23" s="37">
        <v>85</v>
      </c>
      <c r="E23" s="38" t="s">
        <v>15</v>
      </c>
      <c r="F23" s="37">
        <v>287</v>
      </c>
      <c r="G23" s="38" t="s">
        <v>15</v>
      </c>
      <c r="H23" s="38" t="s">
        <v>15</v>
      </c>
      <c r="I23" s="39">
        <f t="shared" si="0"/>
        <v>1050</v>
      </c>
      <c r="J23" s="40">
        <f>I23/I26%</f>
        <v>1.1484698007131451</v>
      </c>
    </row>
    <row r="24" spans="1:10" ht="15" x14ac:dyDescent="0.2">
      <c r="A24" s="19" t="s">
        <v>40</v>
      </c>
      <c r="B24" s="37">
        <v>236</v>
      </c>
      <c r="C24" s="37">
        <v>95</v>
      </c>
      <c r="D24" s="37">
        <v>8</v>
      </c>
      <c r="E24" s="37">
        <v>303</v>
      </c>
      <c r="F24" s="37">
        <v>1478</v>
      </c>
      <c r="G24" s="38" t="s">
        <v>15</v>
      </c>
      <c r="H24" s="38" t="s">
        <v>15</v>
      </c>
      <c r="I24" s="39">
        <f t="shared" si="0"/>
        <v>2120</v>
      </c>
      <c r="J24" s="40">
        <f>I24/I26%</f>
        <v>2.3188152166779692</v>
      </c>
    </row>
    <row r="25" spans="1:10" ht="15" x14ac:dyDescent="0.2">
      <c r="A25" s="43" t="s">
        <v>41</v>
      </c>
      <c r="B25" s="37">
        <v>25</v>
      </c>
      <c r="C25" s="37">
        <v>76</v>
      </c>
      <c r="D25" s="38" t="s">
        <v>15</v>
      </c>
      <c r="E25" s="38" t="s">
        <v>15</v>
      </c>
      <c r="F25" s="38" t="s">
        <v>15</v>
      </c>
      <c r="G25" s="38" t="s">
        <v>15</v>
      </c>
      <c r="H25" s="38" t="s">
        <v>15</v>
      </c>
      <c r="I25" s="39">
        <f t="shared" si="0"/>
        <v>101</v>
      </c>
      <c r="J25" s="40">
        <f>I25/I26%</f>
        <v>0.11047185702097871</v>
      </c>
    </row>
    <row r="26" spans="1:10" ht="15" x14ac:dyDescent="0.2">
      <c r="A26" s="43" t="s">
        <v>90</v>
      </c>
      <c r="B26" s="44">
        <f>SUM(B11:B25)</f>
        <v>4209</v>
      </c>
      <c r="C26" s="37">
        <f>SUM(C11:C25)</f>
        <v>6906</v>
      </c>
      <c r="D26" s="37">
        <f>SUM(D11:D25)</f>
        <v>6008</v>
      </c>
      <c r="E26" s="37">
        <f>SUM(E12:E25)</f>
        <v>12385</v>
      </c>
      <c r="F26" s="37">
        <f>SUM(F11:F25)</f>
        <v>60152</v>
      </c>
      <c r="G26" s="37">
        <f>SUM(G11:G25)</f>
        <v>1688</v>
      </c>
      <c r="H26" s="37">
        <f>SUM(H19:H25)</f>
        <v>78</v>
      </c>
      <c r="I26" s="39">
        <f>SUM(I11:I25)</f>
        <v>91426</v>
      </c>
      <c r="J26" s="39">
        <f>SUM(J11:J25)</f>
        <v>99.999999999999986</v>
      </c>
    </row>
    <row r="27" spans="1:10" x14ac:dyDescent="0.2">
      <c r="A27" s="88" t="s">
        <v>95</v>
      </c>
      <c r="B27" s="88"/>
      <c r="C27" s="88"/>
      <c r="D27" s="88"/>
      <c r="E27" s="88"/>
      <c r="F27" s="88"/>
      <c r="G27" s="88"/>
    </row>
    <row r="28" spans="1:10" x14ac:dyDescent="0.2">
      <c r="A28" s="72" t="s">
        <v>96</v>
      </c>
      <c r="B28" s="72"/>
      <c r="C28" s="72"/>
      <c r="D28" s="72"/>
      <c r="E28" s="72"/>
    </row>
  </sheetData>
  <mergeCells count="6">
    <mergeCell ref="A28:E28"/>
    <mergeCell ref="A6:K6"/>
    <mergeCell ref="A7:B7"/>
    <mergeCell ref="A8:A10"/>
    <mergeCell ref="B8:J9"/>
    <mergeCell ref="A27:G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29"/>
  <sheetViews>
    <sheetView rightToLeft="1" workbookViewId="0">
      <selection activeCell="F40" sqref="F40"/>
    </sheetView>
  </sheetViews>
  <sheetFormatPr defaultRowHeight="14.25" x14ac:dyDescent="0.2"/>
  <cols>
    <col min="15" max="15" width="9.25" customWidth="1"/>
  </cols>
  <sheetData>
    <row r="6" spans="1:15" ht="15.75" x14ac:dyDescent="0.2">
      <c r="A6" s="93" t="s">
        <v>97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</row>
    <row r="8" spans="1:15" ht="15.75" x14ac:dyDescent="0.2">
      <c r="A8" s="45" t="s">
        <v>98</v>
      </c>
      <c r="B8" s="45"/>
    </row>
    <row r="9" spans="1:15" ht="15" x14ac:dyDescent="0.2">
      <c r="A9" s="59" t="s">
        <v>99</v>
      </c>
      <c r="B9" s="61" t="s">
        <v>83</v>
      </c>
      <c r="C9" s="61"/>
      <c r="D9" s="61"/>
      <c r="E9" s="61" t="s">
        <v>84</v>
      </c>
      <c r="F9" s="61"/>
      <c r="G9" s="61"/>
      <c r="H9" s="61" t="s">
        <v>85</v>
      </c>
      <c r="I9" s="61"/>
      <c r="J9" s="61"/>
      <c r="K9" s="84" t="s">
        <v>100</v>
      </c>
      <c r="L9" s="85"/>
      <c r="M9" s="94"/>
      <c r="N9" s="61" t="s">
        <v>90</v>
      </c>
      <c r="O9" s="96" t="s">
        <v>101</v>
      </c>
    </row>
    <row r="10" spans="1:15" ht="15" x14ac:dyDescent="0.2">
      <c r="A10" s="59"/>
      <c r="B10" s="90" t="s">
        <v>102</v>
      </c>
      <c r="C10" s="91"/>
      <c r="D10" s="92"/>
      <c r="E10" s="89" t="s">
        <v>103</v>
      </c>
      <c r="F10" s="89"/>
      <c r="G10" s="89"/>
      <c r="H10" s="89" t="s">
        <v>102</v>
      </c>
      <c r="I10" s="89"/>
      <c r="J10" s="89"/>
      <c r="K10" s="90" t="s">
        <v>104</v>
      </c>
      <c r="L10" s="91"/>
      <c r="M10" s="92"/>
      <c r="N10" s="95"/>
      <c r="O10" s="97"/>
    </row>
    <row r="11" spans="1:15" ht="15" x14ac:dyDescent="0.2">
      <c r="A11" s="59"/>
      <c r="B11" s="15" t="s">
        <v>105</v>
      </c>
      <c r="C11" s="15" t="s">
        <v>106</v>
      </c>
      <c r="D11" s="15" t="s">
        <v>107</v>
      </c>
      <c r="E11" s="15" t="s">
        <v>105</v>
      </c>
      <c r="F11" s="15" t="s">
        <v>106</v>
      </c>
      <c r="G11" s="15" t="s">
        <v>107</v>
      </c>
      <c r="H11" s="15" t="s">
        <v>105</v>
      </c>
      <c r="I11" s="15" t="s">
        <v>106</v>
      </c>
      <c r="J11" s="15" t="s">
        <v>107</v>
      </c>
      <c r="K11" s="15" t="s">
        <v>105</v>
      </c>
      <c r="L11" s="15" t="s">
        <v>106</v>
      </c>
      <c r="M11" s="15" t="s">
        <v>107</v>
      </c>
      <c r="N11" s="62"/>
      <c r="O11" s="98"/>
    </row>
    <row r="12" spans="1:15" ht="15" x14ac:dyDescent="0.2">
      <c r="A12" s="46" t="s">
        <v>108</v>
      </c>
      <c r="B12" s="47">
        <v>153</v>
      </c>
      <c r="C12" s="48" t="s">
        <v>15</v>
      </c>
      <c r="D12" s="48" t="s">
        <v>15</v>
      </c>
      <c r="E12" s="47">
        <v>58</v>
      </c>
      <c r="F12" s="48" t="s">
        <v>15</v>
      </c>
      <c r="G12" s="47">
        <v>182</v>
      </c>
      <c r="H12" s="47">
        <v>5</v>
      </c>
      <c r="I12" s="48" t="s">
        <v>15</v>
      </c>
      <c r="J12" s="48" t="s">
        <v>15</v>
      </c>
      <c r="K12" s="47">
        <v>716</v>
      </c>
      <c r="L12" s="48" t="s">
        <v>15</v>
      </c>
      <c r="M12" s="48" t="s">
        <v>15</v>
      </c>
      <c r="N12" s="47">
        <f>SUM(B12:M12)</f>
        <v>1114</v>
      </c>
      <c r="O12" s="40">
        <f>N12/N27*100</f>
        <v>1.9624077368893897</v>
      </c>
    </row>
    <row r="13" spans="1:15" ht="15" x14ac:dyDescent="0.2">
      <c r="A13" s="46" t="s">
        <v>109</v>
      </c>
      <c r="B13" s="47">
        <v>73</v>
      </c>
      <c r="C13" s="47">
        <v>81</v>
      </c>
      <c r="D13" s="47">
        <v>14</v>
      </c>
      <c r="E13" s="47">
        <v>171</v>
      </c>
      <c r="F13" s="47">
        <v>79</v>
      </c>
      <c r="G13" s="47">
        <v>22</v>
      </c>
      <c r="H13" s="47">
        <v>283</v>
      </c>
      <c r="I13" s="47">
        <v>175</v>
      </c>
      <c r="J13" s="47">
        <v>1424</v>
      </c>
      <c r="K13" s="47">
        <v>226</v>
      </c>
      <c r="L13" s="47">
        <v>435</v>
      </c>
      <c r="M13" s="47">
        <v>2457</v>
      </c>
      <c r="N13" s="47">
        <f t="shared" ref="N13:N26" si="0">SUM(B13:M13)</f>
        <v>5440</v>
      </c>
      <c r="O13" s="40">
        <f>N13/N27*100</f>
        <v>9.5830323955819399</v>
      </c>
    </row>
    <row r="14" spans="1:15" ht="15" x14ac:dyDescent="0.2">
      <c r="A14" s="46" t="s">
        <v>110</v>
      </c>
      <c r="B14" s="47">
        <v>205</v>
      </c>
      <c r="C14" s="47">
        <v>491</v>
      </c>
      <c r="D14" s="48" t="s">
        <v>15</v>
      </c>
      <c r="E14" s="47">
        <v>151</v>
      </c>
      <c r="F14" s="47">
        <v>224</v>
      </c>
      <c r="G14" s="48" t="s">
        <v>15</v>
      </c>
      <c r="H14" s="47">
        <v>28</v>
      </c>
      <c r="I14" s="47">
        <v>29</v>
      </c>
      <c r="J14" s="48" t="s">
        <v>15</v>
      </c>
      <c r="K14" s="47">
        <v>1781</v>
      </c>
      <c r="L14" s="47">
        <v>923</v>
      </c>
      <c r="M14" s="48" t="s">
        <v>15</v>
      </c>
      <c r="N14" s="47">
        <f t="shared" si="0"/>
        <v>3832</v>
      </c>
      <c r="O14" s="40">
        <f>N14:N26/N27*100</f>
        <v>6.7504007610055137</v>
      </c>
    </row>
    <row r="15" spans="1:15" ht="15" x14ac:dyDescent="0.2">
      <c r="A15" s="46" t="s">
        <v>111</v>
      </c>
      <c r="B15" s="47">
        <v>115</v>
      </c>
      <c r="C15" s="47">
        <v>108</v>
      </c>
      <c r="D15" s="47">
        <v>12</v>
      </c>
      <c r="E15" s="47">
        <v>138</v>
      </c>
      <c r="F15" s="47">
        <v>68</v>
      </c>
      <c r="G15" s="47">
        <v>3</v>
      </c>
      <c r="H15" s="48" t="s">
        <v>15</v>
      </c>
      <c r="I15" s="48" t="s">
        <v>15</v>
      </c>
      <c r="J15" s="48" t="s">
        <v>15</v>
      </c>
      <c r="K15" s="47">
        <v>396</v>
      </c>
      <c r="L15" s="47">
        <v>7</v>
      </c>
      <c r="M15" s="47">
        <v>13</v>
      </c>
      <c r="N15" s="47">
        <f t="shared" si="0"/>
        <v>860</v>
      </c>
      <c r="O15" s="40">
        <f>N15/N27*100</f>
        <v>1.5149646801839096</v>
      </c>
    </row>
    <row r="16" spans="1:15" ht="15" x14ac:dyDescent="0.2">
      <c r="A16" s="46" t="s">
        <v>112</v>
      </c>
      <c r="B16" s="47">
        <v>284</v>
      </c>
      <c r="C16" s="47">
        <v>146</v>
      </c>
      <c r="D16" s="48" t="s">
        <v>15</v>
      </c>
      <c r="E16" s="47">
        <v>339</v>
      </c>
      <c r="F16" s="47">
        <v>439</v>
      </c>
      <c r="G16" s="48" t="s">
        <v>15</v>
      </c>
      <c r="H16" s="47">
        <v>518</v>
      </c>
      <c r="I16" s="47">
        <v>296</v>
      </c>
      <c r="J16" s="48" t="s">
        <v>15</v>
      </c>
      <c r="K16" s="47">
        <v>380</v>
      </c>
      <c r="L16" s="47">
        <v>451</v>
      </c>
      <c r="M16" s="48" t="s">
        <v>15</v>
      </c>
      <c r="N16" s="47">
        <f t="shared" si="0"/>
        <v>2853</v>
      </c>
      <c r="O16" s="40">
        <f>N16/N27*100</f>
        <v>5.0258072471682489</v>
      </c>
    </row>
    <row r="17" spans="1:15" ht="15" x14ac:dyDescent="0.2">
      <c r="A17" s="46" t="s">
        <v>113</v>
      </c>
      <c r="B17" s="47">
        <v>120</v>
      </c>
      <c r="C17" s="47">
        <v>603</v>
      </c>
      <c r="D17" s="48" t="s">
        <v>15</v>
      </c>
      <c r="E17" s="47">
        <v>52</v>
      </c>
      <c r="F17" s="47">
        <v>534</v>
      </c>
      <c r="G17" s="48" t="s">
        <v>15</v>
      </c>
      <c r="H17" s="47">
        <v>169</v>
      </c>
      <c r="I17" s="47">
        <v>97</v>
      </c>
      <c r="J17" s="48" t="s">
        <v>15</v>
      </c>
      <c r="K17" s="47">
        <v>1021</v>
      </c>
      <c r="L17" s="47">
        <v>4677</v>
      </c>
      <c r="M17" s="48" t="s">
        <v>15</v>
      </c>
      <c r="N17" s="47">
        <f t="shared" si="0"/>
        <v>7273</v>
      </c>
      <c r="O17" s="40">
        <f>N17/N27*100</f>
        <v>12.812021068578575</v>
      </c>
    </row>
    <row r="18" spans="1:15" ht="15" x14ac:dyDescent="0.2">
      <c r="A18" s="46" t="s">
        <v>114</v>
      </c>
      <c r="B18" s="47">
        <v>63</v>
      </c>
      <c r="C18" s="47">
        <v>13</v>
      </c>
      <c r="D18" s="48" t="s">
        <v>15</v>
      </c>
      <c r="E18" s="47">
        <v>102</v>
      </c>
      <c r="F18" s="47">
        <v>33</v>
      </c>
      <c r="G18" s="48" t="s">
        <v>15</v>
      </c>
      <c r="H18" s="47">
        <v>76</v>
      </c>
      <c r="I18" s="47">
        <v>6</v>
      </c>
      <c r="J18" s="48" t="s">
        <v>15</v>
      </c>
      <c r="K18" s="47">
        <v>78</v>
      </c>
      <c r="L18" s="48" t="s">
        <v>15</v>
      </c>
      <c r="M18" s="48" t="s">
        <v>15</v>
      </c>
      <c r="N18" s="49">
        <f t="shared" si="0"/>
        <v>371</v>
      </c>
      <c r="O18" s="40">
        <f>N18/N27*100</f>
        <v>0.65354871668398895</v>
      </c>
    </row>
    <row r="19" spans="1:15" ht="15" x14ac:dyDescent="0.2">
      <c r="A19" s="46" t="s">
        <v>115</v>
      </c>
      <c r="B19" s="47">
        <v>212</v>
      </c>
      <c r="C19" s="47">
        <v>1632</v>
      </c>
      <c r="D19" s="48" t="s">
        <v>15</v>
      </c>
      <c r="E19" s="47">
        <v>614</v>
      </c>
      <c r="F19" s="47">
        <v>1632</v>
      </c>
      <c r="G19" s="48" t="s">
        <v>15</v>
      </c>
      <c r="H19" s="48" t="s">
        <v>15</v>
      </c>
      <c r="I19" s="47">
        <v>2499</v>
      </c>
      <c r="J19" s="48" t="s">
        <v>15</v>
      </c>
      <c r="K19" s="48" t="s">
        <v>15</v>
      </c>
      <c r="L19" s="47">
        <v>2659</v>
      </c>
      <c r="M19" s="48" t="s">
        <v>15</v>
      </c>
      <c r="N19" s="47">
        <f t="shared" si="0"/>
        <v>9248</v>
      </c>
      <c r="O19" s="40">
        <f>N19/N27*100</f>
        <v>16.2911550724893</v>
      </c>
    </row>
    <row r="20" spans="1:15" ht="30" x14ac:dyDescent="0.2">
      <c r="A20" s="46" t="s">
        <v>116</v>
      </c>
      <c r="B20" s="47">
        <v>145</v>
      </c>
      <c r="C20" s="47">
        <v>68</v>
      </c>
      <c r="D20" s="47">
        <v>13</v>
      </c>
      <c r="E20" s="47">
        <v>258</v>
      </c>
      <c r="F20" s="47">
        <v>577</v>
      </c>
      <c r="G20" s="47">
        <v>23</v>
      </c>
      <c r="H20" s="47">
        <v>676</v>
      </c>
      <c r="I20" s="47">
        <v>67</v>
      </c>
      <c r="J20" s="48" t="s">
        <v>15</v>
      </c>
      <c r="K20" s="47">
        <v>2438</v>
      </c>
      <c r="L20" s="47">
        <v>270</v>
      </c>
      <c r="M20" s="47">
        <v>637</v>
      </c>
      <c r="N20" s="47">
        <f t="shared" si="0"/>
        <v>5172</v>
      </c>
      <c r="O20" s="40">
        <f>N20/N27*100</f>
        <v>9.1109271231525355</v>
      </c>
    </row>
    <row r="21" spans="1:15" ht="15" x14ac:dyDescent="0.2">
      <c r="A21" s="46" t="s">
        <v>117</v>
      </c>
      <c r="B21" s="47">
        <v>34</v>
      </c>
      <c r="C21" s="47">
        <v>772</v>
      </c>
      <c r="D21" s="48" t="s">
        <v>15</v>
      </c>
      <c r="E21" s="47">
        <v>15</v>
      </c>
      <c r="F21" s="47">
        <v>401</v>
      </c>
      <c r="G21" s="48" t="s">
        <v>15</v>
      </c>
      <c r="H21" s="47">
        <v>49</v>
      </c>
      <c r="I21" s="47">
        <v>138</v>
      </c>
      <c r="J21" s="48" t="s">
        <v>15</v>
      </c>
      <c r="K21" s="48" t="s">
        <v>15</v>
      </c>
      <c r="L21" s="48" t="s">
        <v>15</v>
      </c>
      <c r="M21" s="48" t="s">
        <v>15</v>
      </c>
      <c r="N21" s="47">
        <f t="shared" si="0"/>
        <v>1409</v>
      </c>
      <c r="O21" s="40">
        <f>N21/N27*100</f>
        <v>2.4820758539292198</v>
      </c>
    </row>
    <row r="22" spans="1:15" ht="15" x14ac:dyDescent="0.2">
      <c r="A22" s="46" t="s">
        <v>118</v>
      </c>
      <c r="B22" s="47">
        <v>263</v>
      </c>
      <c r="C22" s="47">
        <v>324</v>
      </c>
      <c r="D22" s="48" t="s">
        <v>15</v>
      </c>
      <c r="E22" s="47">
        <v>256</v>
      </c>
      <c r="F22" s="47">
        <v>486</v>
      </c>
      <c r="G22" s="48" t="s">
        <v>15</v>
      </c>
      <c r="H22" s="47">
        <v>10</v>
      </c>
      <c r="I22" s="48" t="s">
        <v>15</v>
      </c>
      <c r="J22" s="48" t="s">
        <v>15</v>
      </c>
      <c r="K22" s="47">
        <v>812</v>
      </c>
      <c r="L22" s="47">
        <v>477</v>
      </c>
      <c r="M22" s="48" t="s">
        <v>15</v>
      </c>
      <c r="N22" s="47">
        <f t="shared" si="0"/>
        <v>2628</v>
      </c>
      <c r="O22" s="40">
        <f>N22/N27*100</f>
        <v>4.6294502087480396</v>
      </c>
    </row>
    <row r="23" spans="1:15" ht="15" x14ac:dyDescent="0.2">
      <c r="A23" s="46" t="s">
        <v>119</v>
      </c>
      <c r="B23" s="47">
        <v>71</v>
      </c>
      <c r="C23" s="47">
        <v>263</v>
      </c>
      <c r="D23" s="48" t="s">
        <v>15</v>
      </c>
      <c r="E23" s="47">
        <v>40</v>
      </c>
      <c r="F23" s="47">
        <v>550</v>
      </c>
      <c r="G23" s="48" t="s">
        <v>15</v>
      </c>
      <c r="H23" s="47">
        <v>5</v>
      </c>
      <c r="I23" s="47">
        <v>124</v>
      </c>
      <c r="J23" s="48" t="s">
        <v>15</v>
      </c>
      <c r="K23" s="47">
        <v>44</v>
      </c>
      <c r="L23" s="48" t="s">
        <v>15</v>
      </c>
      <c r="M23" s="48" t="s">
        <v>15</v>
      </c>
      <c r="N23" s="47">
        <f t="shared" si="0"/>
        <v>1097</v>
      </c>
      <c r="O23" s="40">
        <f>N23/N27*100</f>
        <v>1.9324607606531965</v>
      </c>
    </row>
    <row r="24" spans="1:15" ht="15" x14ac:dyDescent="0.2">
      <c r="A24" s="46" t="s">
        <v>120</v>
      </c>
      <c r="B24" s="47">
        <v>61</v>
      </c>
      <c r="C24" s="47">
        <v>1364</v>
      </c>
      <c r="D24" s="48" t="s">
        <v>15</v>
      </c>
      <c r="E24" s="47">
        <v>53</v>
      </c>
      <c r="F24" s="47">
        <v>2915</v>
      </c>
      <c r="G24" s="48" t="s">
        <v>15</v>
      </c>
      <c r="H24" s="48" t="s">
        <v>15</v>
      </c>
      <c r="I24" s="47">
        <v>2424</v>
      </c>
      <c r="J24" s="48" t="s">
        <v>15</v>
      </c>
      <c r="K24" s="48" t="s">
        <v>15</v>
      </c>
      <c r="L24" s="47">
        <v>2423</v>
      </c>
      <c r="M24" s="47">
        <v>1935</v>
      </c>
      <c r="N24" s="47">
        <f t="shared" si="0"/>
        <v>11175</v>
      </c>
      <c r="O24" s="40">
        <f>N24/N27*100</f>
        <v>19.685732908203711</v>
      </c>
    </row>
    <row r="25" spans="1:15" ht="15" x14ac:dyDescent="0.2">
      <c r="A25" s="46" t="s">
        <v>121</v>
      </c>
      <c r="B25" s="47">
        <v>33</v>
      </c>
      <c r="C25" s="47">
        <v>691</v>
      </c>
      <c r="D25" s="48" t="s">
        <v>15</v>
      </c>
      <c r="E25" s="47">
        <v>76</v>
      </c>
      <c r="F25" s="47">
        <v>643</v>
      </c>
      <c r="G25" s="48" t="s">
        <v>15</v>
      </c>
      <c r="H25" s="47">
        <v>26</v>
      </c>
      <c r="I25" s="47">
        <v>110</v>
      </c>
      <c r="J25" s="48" t="s">
        <v>15</v>
      </c>
      <c r="K25" s="47">
        <v>144</v>
      </c>
      <c r="L25" s="48" t="s">
        <v>15</v>
      </c>
      <c r="M25" s="48" t="s">
        <v>15</v>
      </c>
      <c r="N25" s="47">
        <f t="shared" si="0"/>
        <v>1723</v>
      </c>
      <c r="O25" s="40">
        <f>N25/N27*100</f>
        <v>3.0352141208800889</v>
      </c>
    </row>
    <row r="26" spans="1:15" ht="15" x14ac:dyDescent="0.2">
      <c r="A26" s="46" t="s">
        <v>122</v>
      </c>
      <c r="B26" s="47">
        <v>138</v>
      </c>
      <c r="C26" s="47">
        <v>1495</v>
      </c>
      <c r="D26" s="48" t="s">
        <v>15</v>
      </c>
      <c r="E26" s="48" t="s">
        <v>15</v>
      </c>
      <c r="F26" s="47">
        <v>939</v>
      </c>
      <c r="G26" s="48" t="s">
        <v>15</v>
      </c>
      <c r="H26" s="48" t="s">
        <v>15</v>
      </c>
      <c r="I26" s="48" t="s">
        <v>15</v>
      </c>
      <c r="J26" s="48" t="s">
        <v>15</v>
      </c>
      <c r="K26" s="48" t="s">
        <v>15</v>
      </c>
      <c r="L26" s="48" t="s">
        <v>15</v>
      </c>
      <c r="M26" s="48" t="s">
        <v>15</v>
      </c>
      <c r="N26" s="47">
        <f t="shared" si="0"/>
        <v>2572</v>
      </c>
      <c r="O26" s="40">
        <f>N26/N27*100</f>
        <v>4.5308013458523435</v>
      </c>
    </row>
    <row r="27" spans="1:15" ht="15" x14ac:dyDescent="0.2">
      <c r="A27" s="46" t="s">
        <v>123</v>
      </c>
      <c r="B27" s="47">
        <f>SUM(B12:B26)</f>
        <v>1970</v>
      </c>
      <c r="C27" s="47">
        <f>SUM(C13:C26)</f>
        <v>8051</v>
      </c>
      <c r="D27" s="47">
        <f>SUM(D13:D26)</f>
        <v>39</v>
      </c>
      <c r="E27" s="47">
        <f>SUM(E12:E26)</f>
        <v>2323</v>
      </c>
      <c r="F27" s="47">
        <f>SUM(F13:F26)</f>
        <v>9520</v>
      </c>
      <c r="G27" s="47">
        <f>SUM(G12:G26)</f>
        <v>230</v>
      </c>
      <c r="H27" s="47">
        <f>SUM(H12:H26)</f>
        <v>1845</v>
      </c>
      <c r="I27" s="47">
        <f>SUM(I13:I26)</f>
        <v>5965</v>
      </c>
      <c r="J27" s="47">
        <f>SUM(J13:J26)</f>
        <v>1424</v>
      </c>
      <c r="K27" s="47">
        <f>SUM(K12:K26)</f>
        <v>8036</v>
      </c>
      <c r="L27" s="47">
        <f>SUM(L13:L26)</f>
        <v>12322</v>
      </c>
      <c r="M27" s="47">
        <f>SUM(M13:M26)</f>
        <v>5042</v>
      </c>
      <c r="N27" s="34">
        <f>SUM(B27:M27)</f>
        <v>56767</v>
      </c>
      <c r="O27" s="50">
        <f>SUM(O12:O26)</f>
        <v>99.999999999999986</v>
      </c>
    </row>
    <row r="28" spans="1:15" x14ac:dyDescent="0.2">
      <c r="A28" s="67" t="s">
        <v>95</v>
      </c>
      <c r="B28" s="67"/>
      <c r="C28" s="67"/>
      <c r="D28" s="67"/>
      <c r="E28" s="67"/>
      <c r="F28" s="67"/>
      <c r="G28" s="67"/>
      <c r="H28" s="67"/>
      <c r="I28" s="67"/>
      <c r="J28" s="67"/>
      <c r="O28" s="51"/>
    </row>
    <row r="29" spans="1:15" x14ac:dyDescent="0.2">
      <c r="A29" s="72" t="s">
        <v>96</v>
      </c>
      <c r="B29" s="72"/>
      <c r="C29" s="72"/>
      <c r="D29" s="72"/>
      <c r="E29" s="72"/>
      <c r="F29" s="72"/>
    </row>
  </sheetData>
  <mergeCells count="14">
    <mergeCell ref="H10:J10"/>
    <mergeCell ref="K10:M10"/>
    <mergeCell ref="A28:J28"/>
    <mergeCell ref="A29:F29"/>
    <mergeCell ref="A6:O6"/>
    <mergeCell ref="A9:A11"/>
    <mergeCell ref="B9:D9"/>
    <mergeCell ref="E9:G9"/>
    <mergeCell ref="H9:J9"/>
    <mergeCell ref="K9:M9"/>
    <mergeCell ref="N9:N11"/>
    <mergeCell ref="O9:O11"/>
    <mergeCell ref="B10:D10"/>
    <mergeCell ref="E10:G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9"/>
  <sheetViews>
    <sheetView rightToLeft="1" tabSelected="1" workbookViewId="0">
      <selection activeCell="M9" sqref="M9"/>
    </sheetView>
  </sheetViews>
  <sheetFormatPr defaultRowHeight="14.25" x14ac:dyDescent="0.2"/>
  <cols>
    <col min="9" max="9" width="12.375" customWidth="1"/>
  </cols>
  <sheetData>
    <row r="7" spans="1:9" ht="15.75" x14ac:dyDescent="0.2">
      <c r="A7" s="106" t="s">
        <v>124</v>
      </c>
      <c r="B7" s="106"/>
      <c r="C7" s="106"/>
      <c r="D7" s="106"/>
      <c r="E7" s="106"/>
      <c r="F7" s="106"/>
      <c r="G7" s="106"/>
      <c r="H7" s="106"/>
      <c r="I7" s="106"/>
    </row>
    <row r="8" spans="1:9" ht="15.75" x14ac:dyDescent="0.25">
      <c r="A8" s="107" t="s">
        <v>125</v>
      </c>
      <c r="B8" s="107"/>
    </row>
    <row r="9" spans="1:9" ht="15" x14ac:dyDescent="0.2">
      <c r="A9" s="59" t="s">
        <v>126</v>
      </c>
      <c r="B9" s="60" t="s">
        <v>127</v>
      </c>
      <c r="C9" s="60" t="s">
        <v>128</v>
      </c>
      <c r="D9" s="66" t="s">
        <v>129</v>
      </c>
      <c r="E9" s="108" t="s">
        <v>130</v>
      </c>
      <c r="F9" s="108"/>
      <c r="G9" s="108"/>
      <c r="H9" s="66" t="s">
        <v>131</v>
      </c>
      <c r="I9" s="109" t="s">
        <v>132</v>
      </c>
    </row>
    <row r="10" spans="1:9" ht="15" x14ac:dyDescent="0.2">
      <c r="A10" s="59"/>
      <c r="B10" s="60"/>
      <c r="C10" s="60"/>
      <c r="D10" s="66"/>
      <c r="E10" s="110" t="s">
        <v>133</v>
      </c>
      <c r="F10" s="110"/>
      <c r="G10" s="110"/>
      <c r="H10" s="66"/>
      <c r="I10" s="109"/>
    </row>
    <row r="11" spans="1:9" ht="15" x14ac:dyDescent="0.2">
      <c r="A11" s="59"/>
      <c r="B11" s="60"/>
      <c r="C11" s="60"/>
      <c r="D11" s="14" t="s">
        <v>134</v>
      </c>
      <c r="E11" s="66" t="s">
        <v>135</v>
      </c>
      <c r="F11" s="66" t="s">
        <v>136</v>
      </c>
      <c r="G11" s="66" t="s">
        <v>137</v>
      </c>
      <c r="H11" s="66"/>
      <c r="I11" s="109"/>
    </row>
    <row r="12" spans="1:9" ht="15" x14ac:dyDescent="0.2">
      <c r="A12" s="59"/>
      <c r="B12" s="60"/>
      <c r="C12" s="60"/>
      <c r="D12" s="52" t="s">
        <v>138</v>
      </c>
      <c r="E12" s="66"/>
      <c r="F12" s="66"/>
      <c r="G12" s="66"/>
      <c r="H12" s="66"/>
      <c r="I12" s="109"/>
    </row>
    <row r="13" spans="1:9" ht="15" x14ac:dyDescent="0.2">
      <c r="A13" s="101">
        <v>1</v>
      </c>
      <c r="B13" s="104" t="s">
        <v>139</v>
      </c>
      <c r="C13" s="53" t="s">
        <v>40</v>
      </c>
      <c r="D13" s="54">
        <v>1800</v>
      </c>
      <c r="E13" s="54">
        <v>745</v>
      </c>
      <c r="F13" s="54">
        <v>105</v>
      </c>
      <c r="G13" s="54">
        <v>950</v>
      </c>
      <c r="H13" s="54">
        <v>1055</v>
      </c>
      <c r="I13" s="55">
        <f>G13/H13*100</f>
        <v>90.047393364928908</v>
      </c>
    </row>
    <row r="14" spans="1:9" ht="15" x14ac:dyDescent="0.2">
      <c r="A14" s="101"/>
      <c r="B14" s="104"/>
      <c r="C14" s="53" t="s">
        <v>41</v>
      </c>
      <c r="D14" s="54">
        <v>550</v>
      </c>
      <c r="E14" s="54">
        <v>228</v>
      </c>
      <c r="F14" s="54">
        <v>20</v>
      </c>
      <c r="G14" s="54">
        <v>302</v>
      </c>
      <c r="H14" s="54">
        <v>322</v>
      </c>
      <c r="I14" s="55">
        <f t="shared" ref="I14:I26" si="0">G14/H14*100</f>
        <v>93.788819875776397</v>
      </c>
    </row>
    <row r="15" spans="1:9" ht="15" x14ac:dyDescent="0.2">
      <c r="A15" s="101"/>
      <c r="B15" s="104"/>
      <c r="C15" s="53" t="s">
        <v>90</v>
      </c>
      <c r="D15" s="54">
        <v>2350</v>
      </c>
      <c r="E15" s="54">
        <v>973</v>
      </c>
      <c r="F15" s="54">
        <v>125</v>
      </c>
      <c r="G15" s="54">
        <v>1252</v>
      </c>
      <c r="H15" s="54">
        <v>1377</v>
      </c>
      <c r="I15" s="55">
        <f t="shared" si="0"/>
        <v>90.922294843863469</v>
      </c>
    </row>
    <row r="16" spans="1:9" ht="15" x14ac:dyDescent="0.2">
      <c r="A16" s="105">
        <v>2</v>
      </c>
      <c r="B16" s="66" t="s">
        <v>140</v>
      </c>
      <c r="C16" s="13" t="s">
        <v>40</v>
      </c>
      <c r="D16" s="48">
        <v>1450</v>
      </c>
      <c r="E16" s="48">
        <v>220</v>
      </c>
      <c r="F16" s="48">
        <v>460</v>
      </c>
      <c r="G16" s="48">
        <v>770</v>
      </c>
      <c r="H16" s="48">
        <v>1230</v>
      </c>
      <c r="I16" s="55">
        <f t="shared" si="0"/>
        <v>62.601626016260155</v>
      </c>
    </row>
    <row r="17" spans="1:9" ht="15" x14ac:dyDescent="0.2">
      <c r="A17" s="105"/>
      <c r="B17" s="66"/>
      <c r="C17" s="13" t="s">
        <v>41</v>
      </c>
      <c r="D17" s="48">
        <v>500</v>
      </c>
      <c r="E17" s="48">
        <v>345</v>
      </c>
      <c r="F17" s="48" t="s">
        <v>141</v>
      </c>
      <c r="G17" s="48">
        <v>155</v>
      </c>
      <c r="H17" s="48">
        <v>155</v>
      </c>
      <c r="I17" s="55">
        <f t="shared" si="0"/>
        <v>100</v>
      </c>
    </row>
    <row r="18" spans="1:9" ht="15" x14ac:dyDescent="0.2">
      <c r="A18" s="105"/>
      <c r="B18" s="66"/>
      <c r="C18" s="13" t="s">
        <v>39</v>
      </c>
      <c r="D18" s="48">
        <v>1050</v>
      </c>
      <c r="E18" s="48">
        <v>15</v>
      </c>
      <c r="F18" s="48">
        <v>450</v>
      </c>
      <c r="G18" s="48">
        <v>585</v>
      </c>
      <c r="H18" s="48">
        <v>1035</v>
      </c>
      <c r="I18" s="55">
        <f t="shared" si="0"/>
        <v>56.521739130434781</v>
      </c>
    </row>
    <row r="19" spans="1:9" ht="15" x14ac:dyDescent="0.2">
      <c r="A19" s="105"/>
      <c r="B19" s="66"/>
      <c r="C19" s="13" t="s">
        <v>90</v>
      </c>
      <c r="D19" s="48">
        <v>3000</v>
      </c>
      <c r="E19" s="48">
        <v>580</v>
      </c>
      <c r="F19" s="48">
        <v>910</v>
      </c>
      <c r="G19" s="48">
        <f>SUM(G16:G18)</f>
        <v>1510</v>
      </c>
      <c r="H19" s="48">
        <v>2420</v>
      </c>
      <c r="I19" s="55">
        <f t="shared" si="0"/>
        <v>62.396694214876035</v>
      </c>
    </row>
    <row r="20" spans="1:9" ht="15" x14ac:dyDescent="0.2">
      <c r="A20" s="101">
        <v>3</v>
      </c>
      <c r="B20" s="60" t="s">
        <v>142</v>
      </c>
      <c r="C20" s="13" t="s">
        <v>41</v>
      </c>
      <c r="D20" s="48">
        <v>1200</v>
      </c>
      <c r="E20" s="48">
        <v>637</v>
      </c>
      <c r="F20" s="48">
        <v>89</v>
      </c>
      <c r="G20" s="48">
        <v>474</v>
      </c>
      <c r="H20" s="48">
        <v>563</v>
      </c>
      <c r="I20" s="55">
        <f t="shared" si="0"/>
        <v>84.191829484902314</v>
      </c>
    </row>
    <row r="21" spans="1:9" ht="15" x14ac:dyDescent="0.2">
      <c r="A21" s="101"/>
      <c r="B21" s="60"/>
      <c r="C21" s="13" t="s">
        <v>39</v>
      </c>
      <c r="D21" s="48">
        <v>1800</v>
      </c>
      <c r="E21" s="48">
        <v>600</v>
      </c>
      <c r="F21" s="48">
        <v>182</v>
      </c>
      <c r="G21" s="48">
        <v>1018</v>
      </c>
      <c r="H21" s="48">
        <v>1200</v>
      </c>
      <c r="I21" s="55">
        <f t="shared" si="0"/>
        <v>84.833333333333343</v>
      </c>
    </row>
    <row r="22" spans="1:9" ht="15" x14ac:dyDescent="0.2">
      <c r="A22" s="101"/>
      <c r="B22" s="60"/>
      <c r="C22" s="13" t="s">
        <v>90</v>
      </c>
      <c r="D22" s="48">
        <v>3000</v>
      </c>
      <c r="E22" s="48">
        <v>1237</v>
      </c>
      <c r="F22" s="48">
        <v>271</v>
      </c>
      <c r="G22" s="48">
        <v>1492</v>
      </c>
      <c r="H22" s="48">
        <v>1763</v>
      </c>
      <c r="I22" s="55">
        <f t="shared" si="0"/>
        <v>84.628474191718666</v>
      </c>
    </row>
    <row r="23" spans="1:9" ht="15" x14ac:dyDescent="0.2">
      <c r="A23" s="101">
        <v>4</v>
      </c>
      <c r="B23" s="66" t="s">
        <v>143</v>
      </c>
      <c r="C23" s="13" t="s">
        <v>40</v>
      </c>
      <c r="D23" s="48">
        <f>SUM(D13+D16)</f>
        <v>3250</v>
      </c>
      <c r="E23" s="48">
        <f>SUM(E13+E16)</f>
        <v>965</v>
      </c>
      <c r="F23" s="48">
        <f>SUM(F13+F16)</f>
        <v>565</v>
      </c>
      <c r="G23" s="48">
        <f>SUM(G13+G16)</f>
        <v>1720</v>
      </c>
      <c r="H23" s="48">
        <f>SUM(H13+H16)</f>
        <v>2285</v>
      </c>
      <c r="I23" s="55">
        <f t="shared" si="0"/>
        <v>75.273522975929978</v>
      </c>
    </row>
    <row r="24" spans="1:9" ht="15" x14ac:dyDescent="0.2">
      <c r="A24" s="101"/>
      <c r="B24" s="66"/>
      <c r="C24" s="13" t="s">
        <v>41</v>
      </c>
      <c r="D24" s="48">
        <f>SUM(D14+D17+D20)</f>
        <v>2250</v>
      </c>
      <c r="E24" s="48">
        <f>SUM(E14+E17+E20)</f>
        <v>1210</v>
      </c>
      <c r="F24" s="48">
        <f>SUM(F14+F20)</f>
        <v>109</v>
      </c>
      <c r="G24" s="48">
        <v>931</v>
      </c>
      <c r="H24" s="48">
        <v>1040</v>
      </c>
      <c r="I24" s="55">
        <f t="shared" si="0"/>
        <v>89.519230769230774</v>
      </c>
    </row>
    <row r="25" spans="1:9" ht="15" x14ac:dyDescent="0.2">
      <c r="A25" s="101"/>
      <c r="B25" s="66"/>
      <c r="C25" s="13" t="s">
        <v>39</v>
      </c>
      <c r="D25" s="48">
        <f>SUM(D18+D21)</f>
        <v>2850</v>
      </c>
      <c r="E25" s="48">
        <f>SUM(E18+E21)</f>
        <v>615</v>
      </c>
      <c r="F25" s="48">
        <f>SUM(F18+F21)</f>
        <v>632</v>
      </c>
      <c r="G25" s="48">
        <v>1603</v>
      </c>
      <c r="H25" s="48">
        <f>SUM(H18+H21)</f>
        <v>2235</v>
      </c>
      <c r="I25" s="55">
        <f t="shared" si="0"/>
        <v>71.722595078299776</v>
      </c>
    </row>
    <row r="26" spans="1:9" x14ac:dyDescent="0.2">
      <c r="A26" s="102" t="s">
        <v>144</v>
      </c>
      <c r="B26" s="102"/>
      <c r="C26" s="103"/>
      <c r="D26" s="48">
        <f>SUM(D23:D25)</f>
        <v>8350</v>
      </c>
      <c r="E26" s="48">
        <f>SUM(E23:E25)</f>
        <v>2790</v>
      </c>
      <c r="F26" s="48">
        <f>SUM(F23:F25)</f>
        <v>1306</v>
      </c>
      <c r="G26" s="48">
        <f>SUM(G23:G25)</f>
        <v>4254</v>
      </c>
      <c r="H26" s="48">
        <f>SUM(H23:H25)</f>
        <v>5560</v>
      </c>
      <c r="I26" s="55">
        <f t="shared" si="0"/>
        <v>76.510791366906474</v>
      </c>
    </row>
    <row r="27" spans="1:9" x14ac:dyDescent="0.2">
      <c r="A27" s="67" t="s">
        <v>145</v>
      </c>
      <c r="B27" s="67"/>
      <c r="C27" s="67"/>
      <c r="D27" s="67"/>
      <c r="E27" s="67"/>
      <c r="F27" s="67"/>
      <c r="G27" s="67"/>
      <c r="H27" s="67"/>
      <c r="I27" s="67"/>
    </row>
    <row r="28" spans="1:9" x14ac:dyDescent="0.2">
      <c r="A28" s="99" t="s">
        <v>146</v>
      </c>
      <c r="B28" s="100"/>
      <c r="C28" s="100"/>
      <c r="D28" s="100"/>
      <c r="E28" s="100"/>
      <c r="F28" s="100"/>
      <c r="G28" s="100"/>
      <c r="H28" s="100"/>
      <c r="I28" s="100"/>
    </row>
    <row r="29" spans="1:9" x14ac:dyDescent="0.2">
      <c r="A29" s="56"/>
      <c r="B29" s="57"/>
      <c r="C29" s="57"/>
      <c r="D29" s="57"/>
      <c r="E29" s="57"/>
      <c r="F29" s="57"/>
      <c r="G29" s="57"/>
      <c r="H29" s="57"/>
      <c r="I29" s="57"/>
    </row>
  </sheetData>
  <mergeCells count="24">
    <mergeCell ref="A16:A19"/>
    <mergeCell ref="B16:B19"/>
    <mergeCell ref="A7:I7"/>
    <mergeCell ref="A8:B8"/>
    <mergeCell ref="A9:A12"/>
    <mergeCell ref="B9:B12"/>
    <mergeCell ref="C9:C12"/>
    <mergeCell ref="D9:D10"/>
    <mergeCell ref="E9:G9"/>
    <mergeCell ref="H9:H12"/>
    <mergeCell ref="I9:I12"/>
    <mergeCell ref="E10:G10"/>
    <mergeCell ref="E11:E12"/>
    <mergeCell ref="F11:F12"/>
    <mergeCell ref="G11:G12"/>
    <mergeCell ref="A13:A15"/>
    <mergeCell ref="B13:B15"/>
    <mergeCell ref="A28:I28"/>
    <mergeCell ref="A20:A22"/>
    <mergeCell ref="B20:B22"/>
    <mergeCell ref="A23:A25"/>
    <mergeCell ref="B23:B25"/>
    <mergeCell ref="A26:C26"/>
    <mergeCell ref="A27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جدول 1</vt:lpstr>
      <vt:lpstr>جدول 2</vt:lpstr>
      <vt:lpstr>جدول 3</vt:lpstr>
      <vt:lpstr>جدول 4</vt:lpstr>
      <vt:lpstr>جدول 5</vt:lpstr>
      <vt:lpstr>جدول 6</vt:lpstr>
      <vt:lpstr>جدول 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2021-07-08T05:27:44Z</dcterms:created>
  <dcterms:modified xsi:type="dcterms:W3CDTF">2021-07-13T11:02:28Z</dcterms:modified>
</cp:coreProperties>
</file>